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3275" windowHeight="7680"/>
  </bookViews>
  <sheets>
    <sheet name="2 priedas" sheetId="1" r:id="rId1"/>
  </sheets>
  <calcPr calcId="125725"/>
</workbook>
</file>

<file path=xl/calcChain.xml><?xml version="1.0" encoding="utf-8"?>
<calcChain xmlns="http://schemas.openxmlformats.org/spreadsheetml/2006/main">
  <c r="B8" i="1"/>
  <c r="C8"/>
  <c r="C21" s="1"/>
  <c r="D8"/>
  <c r="B10"/>
  <c r="C10"/>
  <c r="D10"/>
  <c r="E10"/>
  <c r="E21" s="1"/>
  <c r="B16"/>
  <c r="C16"/>
  <c r="E16"/>
  <c r="B21"/>
  <c r="D21"/>
  <c r="B22"/>
  <c r="C22"/>
  <c r="D22"/>
  <c r="E22"/>
  <c r="B23"/>
  <c r="C23"/>
  <c r="D23"/>
  <c r="B25"/>
  <c r="C25"/>
  <c r="D25"/>
  <c r="E25"/>
  <c r="B29"/>
  <c r="C29"/>
  <c r="D29"/>
  <c r="E29"/>
  <c r="B30"/>
  <c r="C30"/>
  <c r="D30"/>
  <c r="B31"/>
  <c r="E31"/>
  <c r="B32"/>
  <c r="C32"/>
  <c r="D32"/>
  <c r="E32"/>
  <c r="B34"/>
  <c r="B37" s="1"/>
  <c r="C34"/>
  <c r="E34"/>
  <c r="E37" s="1"/>
  <c r="C37"/>
  <c r="B38"/>
  <c r="B512" s="1"/>
  <c r="C38"/>
  <c r="B39"/>
  <c r="E39"/>
  <c r="B41"/>
  <c r="C41"/>
  <c r="B45"/>
  <c r="B44" s="1"/>
  <c r="C45"/>
  <c r="C44" s="1"/>
  <c r="B46"/>
  <c r="C46"/>
  <c r="B48"/>
  <c r="B143" s="1"/>
  <c r="C48"/>
  <c r="C143" s="1"/>
  <c r="B51"/>
  <c r="C51"/>
  <c r="B53"/>
  <c r="C53"/>
  <c r="B55"/>
  <c r="C55"/>
  <c r="B57"/>
  <c r="C57"/>
  <c r="B59"/>
  <c r="C59"/>
  <c r="B61"/>
  <c r="C61"/>
  <c r="B63"/>
  <c r="C63"/>
  <c r="B65"/>
  <c r="C65"/>
  <c r="B67"/>
  <c r="C67"/>
  <c r="B69"/>
  <c r="C69"/>
  <c r="B71"/>
  <c r="C71"/>
  <c r="B73"/>
  <c r="C73"/>
  <c r="B75"/>
  <c r="C75"/>
  <c r="B77"/>
  <c r="C77"/>
  <c r="B79"/>
  <c r="C79"/>
  <c r="B81"/>
  <c r="C81"/>
  <c r="B83"/>
  <c r="C83"/>
  <c r="B85"/>
  <c r="C85"/>
  <c r="B87"/>
  <c r="C87"/>
  <c r="B89"/>
  <c r="C89"/>
  <c r="B91"/>
  <c r="C91"/>
  <c r="B93"/>
  <c r="C93"/>
  <c r="B95"/>
  <c r="C95"/>
  <c r="B97"/>
  <c r="C97"/>
  <c r="B99"/>
  <c r="C99"/>
  <c r="B101"/>
  <c r="C101"/>
  <c r="B103"/>
  <c r="C103"/>
  <c r="B105"/>
  <c r="C105"/>
  <c r="B107"/>
  <c r="C107"/>
  <c r="B109"/>
  <c r="C109"/>
  <c r="B111"/>
  <c r="C111"/>
  <c r="B113"/>
  <c r="C113"/>
  <c r="B115"/>
  <c r="C115"/>
  <c r="B117"/>
  <c r="C117"/>
  <c r="B119"/>
  <c r="C119"/>
  <c r="B121"/>
  <c r="C121"/>
  <c r="B123"/>
  <c r="C123"/>
  <c r="B125"/>
  <c r="C125"/>
  <c r="B127"/>
  <c r="C127"/>
  <c r="B129"/>
  <c r="C129"/>
  <c r="B131"/>
  <c r="C131"/>
  <c r="B133"/>
  <c r="C133"/>
  <c r="B135"/>
  <c r="C135"/>
  <c r="B137"/>
  <c r="C137"/>
  <c r="B139"/>
  <c r="C139"/>
  <c r="B141"/>
  <c r="C141"/>
  <c r="B144"/>
  <c r="C144"/>
  <c r="B145"/>
  <c r="C145"/>
  <c r="B147"/>
  <c r="B149" s="1"/>
  <c r="C147"/>
  <c r="C149" s="1"/>
  <c r="B150"/>
  <c r="B514" s="1"/>
  <c r="C150"/>
  <c r="B152"/>
  <c r="C152"/>
  <c r="B155"/>
  <c r="C155"/>
  <c r="B156"/>
  <c r="C156"/>
  <c r="B157"/>
  <c r="C157"/>
  <c r="B159"/>
  <c r="C159"/>
  <c r="B161"/>
  <c r="C161"/>
  <c r="B162"/>
  <c r="C162"/>
  <c r="B164"/>
  <c r="B166" s="1"/>
  <c r="C164"/>
  <c r="E164"/>
  <c r="E166" s="1"/>
  <c r="C166"/>
  <c r="B167"/>
  <c r="C167"/>
  <c r="E167"/>
  <c r="E512" s="1"/>
  <c r="B169"/>
  <c r="C169"/>
  <c r="C172" s="1"/>
  <c r="E169"/>
  <c r="B172"/>
  <c r="E172"/>
  <c r="B173"/>
  <c r="C173"/>
  <c r="C512" s="1"/>
  <c r="E173"/>
  <c r="B174"/>
  <c r="C174"/>
  <c r="E174"/>
  <c r="E518" s="1"/>
  <c r="B176"/>
  <c r="C176"/>
  <c r="C206" s="1"/>
  <c r="B178"/>
  <c r="C178"/>
  <c r="D178"/>
  <c r="B181"/>
  <c r="C181"/>
  <c r="D181"/>
  <c r="B184"/>
  <c r="C184"/>
  <c r="D184"/>
  <c r="B187"/>
  <c r="B206" s="1"/>
  <c r="C187"/>
  <c r="D187"/>
  <c r="E187"/>
  <c r="B191"/>
  <c r="C191"/>
  <c r="D191"/>
  <c r="B194"/>
  <c r="C194"/>
  <c r="D194"/>
  <c r="E194"/>
  <c r="E206" s="1"/>
  <c r="B197"/>
  <c r="C197"/>
  <c r="D197"/>
  <c r="E197"/>
  <c r="B200"/>
  <c r="C200"/>
  <c r="D200"/>
  <c r="E200"/>
  <c r="B203"/>
  <c r="C203"/>
  <c r="D203"/>
  <c r="D206"/>
  <c r="B207"/>
  <c r="C207"/>
  <c r="D207"/>
  <c r="B208"/>
  <c r="C208"/>
  <c r="D208"/>
  <c r="E208"/>
  <c r="B209"/>
  <c r="E209"/>
  <c r="B211"/>
  <c r="C211"/>
  <c r="B213"/>
  <c r="C213"/>
  <c r="C221" s="1"/>
  <c r="D213"/>
  <c r="E213"/>
  <c r="E221" s="1"/>
  <c r="B217"/>
  <c r="C217"/>
  <c r="D217"/>
  <c r="B221"/>
  <c r="D221"/>
  <c r="B222"/>
  <c r="C222"/>
  <c r="D222"/>
  <c r="B223"/>
  <c r="C223"/>
  <c r="C514" s="1"/>
  <c r="E223"/>
  <c r="B224"/>
  <c r="C224"/>
  <c r="D224"/>
  <c r="D515" s="1"/>
  <c r="B226"/>
  <c r="C226"/>
  <c r="D226"/>
  <c r="E226"/>
  <c r="E464" s="1"/>
  <c r="B229"/>
  <c r="C229"/>
  <c r="D229"/>
  <c r="B233"/>
  <c r="B464" s="1"/>
  <c r="C233"/>
  <c r="D233"/>
  <c r="B237"/>
  <c r="C237"/>
  <c r="C464" s="1"/>
  <c r="D237"/>
  <c r="B241"/>
  <c r="C241"/>
  <c r="D241"/>
  <c r="B245"/>
  <c r="C245"/>
  <c r="D245"/>
  <c r="E245"/>
  <c r="B249"/>
  <c r="C249"/>
  <c r="D249"/>
  <c r="B253"/>
  <c r="C253"/>
  <c r="D253"/>
  <c r="B257"/>
  <c r="C257"/>
  <c r="D257"/>
  <c r="E257"/>
  <c r="B261"/>
  <c r="C261"/>
  <c r="D261"/>
  <c r="B265"/>
  <c r="C265"/>
  <c r="D265"/>
  <c r="B269"/>
  <c r="C269"/>
  <c r="D269"/>
  <c r="B273"/>
  <c r="C273"/>
  <c r="D273"/>
  <c r="E273"/>
  <c r="B277"/>
  <c r="C277"/>
  <c r="D277"/>
  <c r="B281"/>
  <c r="C281"/>
  <c r="D281"/>
  <c r="E281"/>
  <c r="B285"/>
  <c r="C285"/>
  <c r="D285"/>
  <c r="B289"/>
  <c r="C289"/>
  <c r="D289"/>
  <c r="B293"/>
  <c r="C293"/>
  <c r="D293"/>
  <c r="B297"/>
  <c r="C297"/>
  <c r="D297"/>
  <c r="E297"/>
  <c r="B301"/>
  <c r="C301"/>
  <c r="D301"/>
  <c r="B305"/>
  <c r="C305"/>
  <c r="D305"/>
  <c r="B309"/>
  <c r="C309"/>
  <c r="D309"/>
  <c r="B313"/>
  <c r="C313"/>
  <c r="D313"/>
  <c r="E313"/>
  <c r="B317"/>
  <c r="C317"/>
  <c r="D317"/>
  <c r="B321"/>
  <c r="C321"/>
  <c r="D321"/>
  <c r="B325"/>
  <c r="C325"/>
  <c r="D325"/>
  <c r="E325"/>
  <c r="B329"/>
  <c r="C329"/>
  <c r="D329"/>
  <c r="B333"/>
  <c r="C333"/>
  <c r="D333"/>
  <c r="E333"/>
  <c r="B337"/>
  <c r="C337"/>
  <c r="D337"/>
  <c r="B341"/>
  <c r="C341"/>
  <c r="D341"/>
  <c r="B345"/>
  <c r="C345"/>
  <c r="D345"/>
  <c r="B349"/>
  <c r="C349"/>
  <c r="D349"/>
  <c r="B353"/>
  <c r="C353"/>
  <c r="D353"/>
  <c r="E353"/>
  <c r="B357"/>
  <c r="C357"/>
  <c r="D357"/>
  <c r="B361"/>
  <c r="C361"/>
  <c r="D361"/>
  <c r="B365"/>
  <c r="C365"/>
  <c r="D365"/>
  <c r="E365"/>
  <c r="B370"/>
  <c r="C370"/>
  <c r="D370"/>
  <c r="B373"/>
  <c r="C373"/>
  <c r="D373"/>
  <c r="E373"/>
  <c r="B377"/>
  <c r="C377"/>
  <c r="D377"/>
  <c r="B381"/>
  <c r="C381"/>
  <c r="D381"/>
  <c r="E381"/>
  <c r="B385"/>
  <c r="C385"/>
  <c r="D385"/>
  <c r="B389"/>
  <c r="C389"/>
  <c r="D389"/>
  <c r="E389"/>
  <c r="B393"/>
  <c r="C393"/>
  <c r="D393"/>
  <c r="B397"/>
  <c r="C397"/>
  <c r="D397"/>
  <c r="B402"/>
  <c r="C402"/>
  <c r="D402"/>
  <c r="B406"/>
  <c r="C406"/>
  <c r="D406"/>
  <c r="E406"/>
  <c r="B410"/>
  <c r="C410"/>
  <c r="D410"/>
  <c r="E410"/>
  <c r="B414"/>
  <c r="C414"/>
  <c r="D414"/>
  <c r="B418"/>
  <c r="C418"/>
  <c r="D418"/>
  <c r="B422"/>
  <c r="C422"/>
  <c r="D422"/>
  <c r="B426"/>
  <c r="C426"/>
  <c r="D426"/>
  <c r="B430"/>
  <c r="C430"/>
  <c r="D430"/>
  <c r="E430"/>
  <c r="B434"/>
  <c r="C434"/>
  <c r="D434"/>
  <c r="E434"/>
  <c r="B439"/>
  <c r="C439"/>
  <c r="D439"/>
  <c r="B444"/>
  <c r="C444"/>
  <c r="D444"/>
  <c r="E444"/>
  <c r="B448"/>
  <c r="C448"/>
  <c r="D448"/>
  <c r="E448"/>
  <c r="B452"/>
  <c r="C452"/>
  <c r="D452"/>
  <c r="B455"/>
  <c r="C455"/>
  <c r="D455"/>
  <c r="E455"/>
  <c r="B458"/>
  <c r="C458"/>
  <c r="D458"/>
  <c r="B461"/>
  <c r="C461"/>
  <c r="D461"/>
  <c r="D464"/>
  <c r="B465"/>
  <c r="C465"/>
  <c r="D465"/>
  <c r="E465"/>
  <c r="B466"/>
  <c r="C466"/>
  <c r="D466"/>
  <c r="D514" s="1"/>
  <c r="E466"/>
  <c r="B467"/>
  <c r="B515" s="1"/>
  <c r="C467"/>
  <c r="D467"/>
  <c r="E467"/>
  <c r="B468"/>
  <c r="B516" s="1"/>
  <c r="C468"/>
  <c r="D468"/>
  <c r="D516" s="1"/>
  <c r="E468"/>
  <c r="B470"/>
  <c r="C470"/>
  <c r="B472"/>
  <c r="C472"/>
  <c r="B473"/>
  <c r="C473"/>
  <c r="B475"/>
  <c r="C475"/>
  <c r="B478"/>
  <c r="C478"/>
  <c r="E478"/>
  <c r="E494" s="1"/>
  <c r="B480"/>
  <c r="C480"/>
  <c r="C494" s="1"/>
  <c r="D480"/>
  <c r="B484"/>
  <c r="C484"/>
  <c r="D484"/>
  <c r="E484"/>
  <c r="B488"/>
  <c r="C488"/>
  <c r="D488"/>
  <c r="D494" s="1"/>
  <c r="D511" s="1"/>
  <c r="E488"/>
  <c r="B494"/>
  <c r="B495"/>
  <c r="C495"/>
  <c r="D495"/>
  <c r="E495"/>
  <c r="B496"/>
  <c r="B513" s="1"/>
  <c r="C496"/>
  <c r="D496"/>
  <c r="B497"/>
  <c r="C497"/>
  <c r="C516" s="1"/>
  <c r="D497"/>
  <c r="B498"/>
  <c r="C498"/>
  <c r="D498"/>
  <c r="E498"/>
  <c r="B499"/>
  <c r="C499"/>
  <c r="D499"/>
  <c r="B501"/>
  <c r="C501"/>
  <c r="C507" s="1"/>
  <c r="B503"/>
  <c r="C503"/>
  <c r="D503"/>
  <c r="B507"/>
  <c r="D507"/>
  <c r="B508"/>
  <c r="C508"/>
  <c r="D508"/>
  <c r="B509"/>
  <c r="C509"/>
  <c r="D509"/>
  <c r="B510"/>
  <c r="C510"/>
  <c r="C513" s="1"/>
  <c r="D510"/>
  <c r="D512"/>
  <c r="D513"/>
  <c r="E514"/>
  <c r="C515"/>
  <c r="E515"/>
  <c r="E516"/>
  <c r="B517"/>
  <c r="E517"/>
  <c r="B518"/>
  <c r="C518"/>
  <c r="B519"/>
  <c r="C519"/>
  <c r="E519"/>
  <c r="B520"/>
  <c r="C520"/>
  <c r="E520"/>
  <c r="B511" l="1"/>
  <c r="C511"/>
  <c r="E511"/>
</calcChain>
</file>

<file path=xl/sharedStrings.xml><?xml version="1.0" encoding="utf-8"?>
<sst xmlns="http://schemas.openxmlformats.org/spreadsheetml/2006/main" count="524" uniqueCount="173">
  <si>
    <t>32192,6</t>
  </si>
  <si>
    <t>Iš viso asignavimų (išlaidos – paskolų grąžinimas)</t>
  </si>
  <si>
    <t xml:space="preserve">        paskolų lėšos investicijų projektams įgyvendinti</t>
  </si>
  <si>
    <t xml:space="preserve">        valstybės biudžeto lėšos </t>
  </si>
  <si>
    <t xml:space="preserve">        valstybės lėšos vietinės reikšmės keliams (gatvėms) tiesti, taisyti, prižiūrėti ir saugaus eismo sąlygoms užtikrinti</t>
  </si>
  <si>
    <t xml:space="preserve">          Valstybės investicijų programoje numatytoms  kapitalo investicijoms finansuoti</t>
  </si>
  <si>
    <t xml:space="preserve">        valstybės biudžeto specialioji tikslinė dotacija regioninėms įstaigoms ir klasėms finansuoti</t>
  </si>
  <si>
    <t xml:space="preserve">       mokinio krepšelio lėšos</t>
  </si>
  <si>
    <t xml:space="preserve">       įstaigų pajamos už paslaugas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</si>
  <si>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</si>
  <si>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jų: Savivaldybės biudžeto lėšos</t>
  </si>
  <si>
    <t xml:space="preserve">                Iš viso </t>
  </si>
  <si>
    <t xml:space="preserve">          įstaigų pajamos už paslaugas</t>
  </si>
  <si>
    <t xml:space="preserve">                 Iš viso 16 programai</t>
  </si>
  <si>
    <t xml:space="preserve">       valstybės biudžeto specialioji tikslinė  dotacija valstybinėms (valstybės perduotoms savivaldybėms) funkcijoms atlikti                                                                 </t>
  </si>
  <si>
    <t>Iš jų:  Savivaldybės biudžeto lėšos</t>
  </si>
  <si>
    <t>Visuomenės sveikatos biuras</t>
  </si>
  <si>
    <t>Iš jų – Savivaldybės biudžeto lėšos</t>
  </si>
  <si>
    <t xml:space="preserve">Savivaldybės administracija </t>
  </si>
  <si>
    <t>16 VISUOMENĖS SVEIKATOS RĖMIMO SPECIALIOJI PROGRAMA</t>
  </si>
  <si>
    <t xml:space="preserve">          mokinio krepšelio lėšos</t>
  </si>
  <si>
    <t xml:space="preserve">         valstybės biudžeto specialioji tikslinė dotacija regioninėms įstaigoms finansuoti</t>
  </si>
  <si>
    <t>Iš viso 15 programai</t>
  </si>
  <si>
    <t>Specialioji mokykla-daugiafunkcis centras</t>
  </si>
  <si>
    <t>Jaunuolių dienos centras</t>
  </si>
  <si>
    <t>Socialinių paslaugų centras</t>
  </si>
  <si>
    <t>Savivaldybės administracijos  Socialinės paramos skyrius</t>
  </si>
  <si>
    <t>15 SOCIALINĖS PARAMOS ĮGYVENDINIMO PROGRAMA</t>
  </si>
  <si>
    <t>Iš viso 14 programai</t>
  </si>
  <si>
    <t>Iš jų –  Savivaldybės biudžeto lėšos</t>
  </si>
  <si>
    <t>14 VISUOMENĖS INICIATYVŲ SKATINIMO IR SAUGUMO UŽTIKRINIMO PROGRAMA</t>
  </si>
  <si>
    <t xml:space="preserve">          valstybės biudžeto specialioji tikslinė dotacija regioninėms įstaigoms ir klasėms finansuoti</t>
  </si>
  <si>
    <t>Iš viso 13 programai</t>
  </si>
  <si>
    <t>Pedagoginė-psichologinė tarnyba</t>
  </si>
  <si>
    <t xml:space="preserve">          įstaigos pajamos už paslaugas</t>
  </si>
  <si>
    <t>Pedagogų švietimo centras</t>
  </si>
  <si>
    <t>Moksleivių namai</t>
  </si>
  <si>
    <t>Gamtos mokykla</t>
  </si>
  <si>
    <t>Dailės mokykla</t>
  </si>
  <si>
    <t>Muzikos mokykla</t>
  </si>
  <si>
    <t xml:space="preserve">          valstybės biudžeto specialioji tikslinė dotacija regioninėms  klasėms finansuoti</t>
  </si>
  <si>
    <t>Suaugusiųjų mokymo centras</t>
  </si>
  <si>
    <t xml:space="preserve">        valstybės biudžeto specialioji tikslinė dotacija regioninėms įstaigoms finansuoti</t>
  </si>
  <si>
    <t>Kurčiųjų ir neprigirdinčiųjų pagrindinė mokykla</t>
  </si>
  <si>
    <t>Iš jų:  valstybės biudžeto specialioji tikslinė dotacija regioninėms įstaigoms finansuoti</t>
  </si>
  <si>
    <t xml:space="preserve"> ,,Šviesos“ specialiojo ugdymo centras</t>
  </si>
  <si>
    <t>Pradinė mokykla</t>
  </si>
  <si>
    <t>,,Šaltinio“ progimnazija</t>
  </si>
  <si>
    <t>Senvagės progimnazija</t>
  </si>
  <si>
    <t>,,Ąžuolo“ progimnazija</t>
  </si>
  <si>
    <t>Alfonso Lipniūno progimnazija</t>
  </si>
  <si>
    <t>,,Vyturio“ progimnazija</t>
  </si>
  <si>
    <t>,,Žemynos“ progimnazija</t>
  </si>
  <si>
    <t xml:space="preserve">         valstybės biudžeto specialioji tikslinė dotacija regioninėms klasėms finansuoti</t>
  </si>
  <si>
    <t>Mykolo Karkos pagrindinė mokykla</t>
  </si>
  <si>
    <t>,,Saulėtekio“ progimnazija</t>
  </si>
  <si>
    <t>Skaistakalnio pagrindinė mokykla</t>
  </si>
  <si>
    <t>Rožyno progimnazija</t>
  </si>
  <si>
    <t>,,Nevėžio“ pagrindinė mokykla</t>
  </si>
  <si>
    <t>,,Aušros“ progimnazija</t>
  </si>
  <si>
    <t>,,Vilties“ progimnazija</t>
  </si>
  <si>
    <t>Jaunimo mokykla</t>
  </si>
  <si>
    <t xml:space="preserve">         valstybės biudžeto specialioji tikslinė dotacija regioninėms mokykloms finansuoti</t>
  </si>
  <si>
    <t>Raimundo Sargūno sporto gimnazija</t>
  </si>
  <si>
    <t>,,Minties“ gimnazija</t>
  </si>
  <si>
    <t>Juozo Miltinio gimnazija</t>
  </si>
  <si>
    <t>5-oji gimnazija</t>
  </si>
  <si>
    <t>Vytauto Žemkalnio gimnazija</t>
  </si>
  <si>
    <t>Juozo Balčikonio gimnazija</t>
  </si>
  <si>
    <t>Regos centras ,,Linelis“</t>
  </si>
  <si>
    <t>Lopšelis-darželis ,,Diemedis“</t>
  </si>
  <si>
    <t>Lopšelis-darželis ,,Taika“</t>
  </si>
  <si>
    <t>Lopšelis-darželis ,,Rūta“</t>
  </si>
  <si>
    <t>Lopšelis-darželis ,,Voveraitė“</t>
  </si>
  <si>
    <t>Lopšelis-darželis ,,Puriena“</t>
  </si>
  <si>
    <t>Lopšelis-darželis ,,Žilvitis“</t>
  </si>
  <si>
    <t>Lopšelis-darželis ,,Papartis“</t>
  </si>
  <si>
    <t>Lopšelis-darželis ,,Vaikystė“</t>
  </si>
  <si>
    <t>Lopšelis-darželis ,,Vaivorykštė“</t>
  </si>
  <si>
    <t>Lopšelis-darželis ,,Dobilas“</t>
  </si>
  <si>
    <t>Lopšelis-darželis ,,Rugelis“</t>
  </si>
  <si>
    <t>Lopšelis-darželis ,,Riešutėlis“</t>
  </si>
  <si>
    <t>Lopšelis-darželis ,,Žvaigždutė“</t>
  </si>
  <si>
    <t>Lopšelis-darželis ,,Pasaka“</t>
  </si>
  <si>
    <t>Lopšelis-darželis ,,Kregždutė“</t>
  </si>
  <si>
    <t>Lopšelis-darželis ,,Varpelis“</t>
  </si>
  <si>
    <t>Lopšelis-darželis ,,Kastytis“</t>
  </si>
  <si>
    <t>Lopšelis-darželis ,,Nykštukas"</t>
  </si>
  <si>
    <t>Lopšelis-darželis ,,Žilvinas“</t>
  </si>
  <si>
    <t>Kastyčio Ramanausko lopšelis-darželis</t>
  </si>
  <si>
    <t>Lopšelis-darželis ,,Sigutė“</t>
  </si>
  <si>
    <t>Lopšelis-darželis ,,Gintarėlis“</t>
  </si>
  <si>
    <t>Lopšelis-darželis ,,Žibutė“</t>
  </si>
  <si>
    <t>Lopšelis-darželis ,,Vyturėlis“</t>
  </si>
  <si>
    <t>Lopšelis-darželis ,,Aušra“</t>
  </si>
  <si>
    <t>Lopšelis-darželis ,,Jūratė“</t>
  </si>
  <si>
    <t>Lopšelis-darželis ,,Pušynėlis“</t>
  </si>
  <si>
    <t>Lopšelis-darželis ,,Draugystė“</t>
  </si>
  <si>
    <t xml:space="preserve">            mokinio krepšelio lėšos </t>
  </si>
  <si>
    <t>13 ŠVIETIMO IR UGDYMO PROGRAMA</t>
  </si>
  <si>
    <t>Iš viso 12 programai</t>
  </si>
  <si>
    <t>Futbolo akademija</t>
  </si>
  <si>
    <t>Kūno kultūros ir sporto centras</t>
  </si>
  <si>
    <t>12 KŪNO KULTŪROS IR SPORTO PROGRAMA</t>
  </si>
  <si>
    <t xml:space="preserve">          valstybės biudžeto lėšos</t>
  </si>
  <si>
    <t>Iš viso  11 programai</t>
  </si>
  <si>
    <t>Kino centras ,,Garsas“</t>
  </si>
  <si>
    <t>Muzikinis teatras</t>
  </si>
  <si>
    <t>Koncertinė įstaiga ,,Panevėžio garsas“</t>
  </si>
  <si>
    <t>Kultūros centras Panevėžio bendruomenių rūmai</t>
  </si>
  <si>
    <t>Teatras ,,Menas“</t>
  </si>
  <si>
    <t>Lėlių vežimo teatras</t>
  </si>
  <si>
    <t>Kraštotyros muziejus</t>
  </si>
  <si>
    <t>Dailės galerija</t>
  </si>
  <si>
    <t>Savivaldybės viešoji biblioteka</t>
  </si>
  <si>
    <t>11 KULTŪROS IR MENO PROGRAMA</t>
  </si>
  <si>
    <t>Iš viso  10 programai</t>
  </si>
  <si>
    <t>10 MIESTO INFRASTRUKTŪROS OBJEKTŲ PLĖTROS, MODERNIZAVIMO, PRIEŽIŪROS IR INVESTICIJŲ PROJEKTŲ PROGRAMA</t>
  </si>
  <si>
    <t>Iš viso  09 programai</t>
  </si>
  <si>
    <t>09 INFORMACINĖS VISUOMENĖS PLĖTROS PROGRAMA</t>
  </si>
  <si>
    <t>Iš viso  08 programai</t>
  </si>
  <si>
    <t>08 RINKODAROS, TURIZMO IR VIEŠŲJŲ RYŠIŲ PROGRAMA</t>
  </si>
  <si>
    <t xml:space="preserve">        įstaigos pajamos už paslaugas</t>
  </si>
  <si>
    <t>Iš viso  07 programai</t>
  </si>
  <si>
    <t>07 BŪSTO PROGRAMA</t>
  </si>
  <si>
    <t>Iš jų – įstaigos pajamos už paslaugas</t>
  </si>
  <si>
    <t>Iš viso  06 programai</t>
  </si>
  <si>
    <t xml:space="preserve">                                06 SAVIVALDYBĖS TURTO VALDYMO PROGRAMA</t>
  </si>
  <si>
    <t xml:space="preserve">         valstybės biudžeto specialioji tikslinė dotacija valstybinėms (valstybės perduotoms savivaldybėms) funkcijoms atlikti</t>
  </si>
  <si>
    <t>Iš viso 05 programai</t>
  </si>
  <si>
    <t>Iš jų – valstybės biudžeto specialioji tikslinė dotacija valstybinėms (valstybės perduotoms savivaldybėms) funkcijoms atlikti</t>
  </si>
  <si>
    <t>,,Šviesos“ specialiojo ugdymo centras</t>
  </si>
  <si>
    <t>,,Ąžuolo" progimnazija</t>
  </si>
  <si>
    <t>Lopšelis-darželis ,,Rūta"</t>
  </si>
  <si>
    <t>Lopšelis-darželis ,,Riešutėlis"</t>
  </si>
  <si>
    <t>Lopšelis-darželis ,,Nykštukas“</t>
  </si>
  <si>
    <t>Iš jų – valstybės biudžeto specialioji tikslinė dotacija valstybinėms (valstybės  perduotoms savivaldybėms) funkcijoms atlikti</t>
  </si>
  <si>
    <t xml:space="preserve">         valstybės biudžeto specialioji tikslinė dotacija  valstybinėms (valstybės perduotoms savivaldybėms) funkcijoms atlikti                                                                 </t>
  </si>
  <si>
    <t>Savivaldybės administracija</t>
  </si>
  <si>
    <t>05 EKONOMINĖS PLĖTROS IR UŽIMTUMO SKATINIMO PROGRAMA</t>
  </si>
  <si>
    <t xml:space="preserve">           valstybės biudžeto lėšos</t>
  </si>
  <si>
    <t>Iš viso  04 programai</t>
  </si>
  <si>
    <t>04 APLINKOS APSAUGOS RĖMIMO SPECIALIOJI PROGRAMA</t>
  </si>
  <si>
    <t xml:space="preserve">        paskolos lėšos</t>
  </si>
  <si>
    <t>Iš viso  03 programai</t>
  </si>
  <si>
    <t xml:space="preserve">         paskolos lėšos</t>
  </si>
  <si>
    <t>03 URBANISTINĖS PLĖTROS PROGRAMA</t>
  </si>
  <si>
    <t xml:space="preserve">       Valstybės investicijų programoje numatytoms kapitalo investicijoms</t>
  </si>
  <si>
    <t>Iš viso  02 programai</t>
  </si>
  <si>
    <t>02 INVESTICIJŲ PROJEKTŲ PROGRAMA</t>
  </si>
  <si>
    <t xml:space="preserve">         valstybės biudžeto specialioji tikslinė dotacija valstybinėms (valstybės perduotoms savivaldybėms) funkcijoms atlikti                                                                 </t>
  </si>
  <si>
    <t>Iš viso  01 programai</t>
  </si>
  <si>
    <t xml:space="preserve">       perduotoms skoloms bankams sumokėti</t>
  </si>
  <si>
    <t xml:space="preserve">        įsipareigojimus mokėti</t>
  </si>
  <si>
    <t xml:space="preserve">         palūkanoms už paskolas ir kitus finansinius </t>
  </si>
  <si>
    <t>Iš jų: paskoloms grąžinti</t>
  </si>
  <si>
    <t xml:space="preserve">Savivaldybės administracijos Finansų ir biudžeto skyrius </t>
  </si>
  <si>
    <t xml:space="preserve">       Administracijos direktoriaus rezervui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</si>
  <si>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</si>
  <si>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  Savivaldybės biudžeto lėšos Administracijai</t>
  </si>
  <si>
    <t xml:space="preserve">        Mero fondui</t>
  </si>
  <si>
    <t>Iš jų: Savivaldybės  biudžeto lėšos Tarybai</t>
  </si>
  <si>
    <t>Iš jų – Savivaldybės  biudžeto lėšos</t>
  </si>
  <si>
    <t xml:space="preserve">Savivaldybės kontrolės ir audito tarnyba </t>
  </si>
  <si>
    <t>01 SAVIVALDYBĖS VALDYMO  PROGRAMA</t>
  </si>
  <si>
    <t>turtui įsigyti  ir finansi-niams įsipareigoji-mams vykdyti</t>
  </si>
  <si>
    <t>iš jų darbo užmokesčiui</t>
  </si>
  <si>
    <t>iš viso</t>
  </si>
  <si>
    <t xml:space="preserve">  išlaidoms</t>
  </si>
  <si>
    <t>Iš jų  (tūkst. Eur)</t>
  </si>
  <si>
    <t>Iš viso (tūkst. Eur)</t>
  </si>
  <si>
    <t>Asignavimų valdytojas</t>
  </si>
  <si>
    <t>ASIGNAVIMAI PAGAL ASIGNAVIMŲ VALDYTOJUS IR PROGRAMAS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</si>
</sst>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</font>
    <font>
      <sz val="10"/>
      <name val="Arial"/>
      <family val="2"/>
      <charset val="186"/>
    </font>
    <font>
      <sz val="11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Border="1"/>
    <xf numFmtId="49" fontId="1" fillId="0" borderId="0" xfId="0" applyNumberFormat="1" applyFont="1" applyBorder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64" fontId="3" fillId="0" borderId="2" xfId="0" applyNumberFormat="1" applyFont="1" applyBorder="1"/>
    <xf numFmtId="164" fontId="4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/>
    <xf numFmtId="164" fontId="2" fillId="0" borderId="2" xfId="0" applyNumberFormat="1" applyFont="1" applyBorder="1"/>
    <xf numFmtId="164" fontId="5" fillId="0" borderId="5" xfId="0" applyNumberFormat="1" applyFont="1" applyBorder="1"/>
    <xf numFmtId="164" fontId="4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right"/>
    </xf>
    <xf numFmtId="164" fontId="5" fillId="0" borderId="4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4" fillId="0" borderId="3" xfId="0" applyNumberFormat="1" applyFont="1" applyBorder="1"/>
    <xf numFmtId="164" fontId="2" fillId="0" borderId="3" xfId="0" applyNumberFormat="1" applyFont="1" applyBorder="1"/>
    <xf numFmtId="164" fontId="2" fillId="0" borderId="6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wrapText="1"/>
    </xf>
    <xf numFmtId="164" fontId="6" fillId="0" borderId="4" xfId="0" applyNumberFormat="1" applyFont="1" applyBorder="1"/>
    <xf numFmtId="164" fontId="2" fillId="0" borderId="1" xfId="0" applyNumberFormat="1" applyFont="1" applyBorder="1"/>
    <xf numFmtId="164" fontId="5" fillId="0" borderId="5" xfId="0" applyNumberFormat="1" applyFont="1" applyBorder="1" applyAlignment="1">
      <alignment wrapText="1"/>
    </xf>
    <xf numFmtId="164" fontId="1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2" fillId="0" borderId="4" xfId="0" applyNumberFormat="1" applyFont="1" applyBorder="1"/>
    <xf numFmtId="164" fontId="5" fillId="0" borderId="2" xfId="0" applyNumberFormat="1" applyFont="1" applyBorder="1"/>
    <xf numFmtId="164" fontId="2" fillId="0" borderId="5" xfId="0" applyNumberFormat="1" applyFont="1" applyBorder="1" applyAlignment="1">
      <alignment wrapText="1"/>
    </xf>
    <xf numFmtId="164" fontId="2" fillId="0" borderId="5" xfId="0" applyNumberFormat="1" applyFont="1" applyBorder="1"/>
    <xf numFmtId="164" fontId="4" fillId="0" borderId="5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/>
    <xf numFmtId="0" fontId="1" fillId="0" borderId="0" xfId="0" applyFont="1" applyAlignment="1">
      <alignment horizontal="center"/>
    </xf>
    <xf numFmtId="164" fontId="11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/>
    <xf numFmtId="164" fontId="0" fillId="0" borderId="7" xfId="0" applyNumberFormat="1" applyBorder="1" applyAlignment="1"/>
    <xf numFmtId="164" fontId="2" fillId="0" borderId="10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/>
    <xf numFmtId="164" fontId="1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1" fillId="0" borderId="3" xfId="0" applyNumberFormat="1" applyFont="1" applyBorder="1"/>
    <xf numFmtId="164" fontId="3" fillId="0" borderId="3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7" fillId="0" borderId="3" xfId="0" applyNumberFormat="1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19" fillId="0" borderId="2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center" wrapText="1"/>
    </xf>
    <xf numFmtId="164" fontId="20" fillId="0" borderId="7" xfId="0" applyNumberFormat="1" applyFont="1" applyBorder="1" applyAlignment="1">
      <alignment horizontal="center" wrapText="1"/>
    </xf>
    <xf numFmtId="164" fontId="11" fillId="0" borderId="6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4" fontId="11" fillId="0" borderId="9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wrapText="1"/>
    </xf>
    <xf numFmtId="164" fontId="11" fillId="0" borderId="9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wrapText="1"/>
    </xf>
    <xf numFmtId="164" fontId="21" fillId="0" borderId="1" xfId="0" applyNumberFormat="1" applyFont="1" applyBorder="1" applyAlignment="1">
      <alignment horizontal="right" vertical="center" wrapText="1"/>
    </xf>
    <xf numFmtId="164" fontId="21" fillId="0" borderId="2" xfId="0" applyNumberFormat="1" applyFont="1" applyBorder="1" applyAlignment="1">
      <alignment horizontal="right" vertical="center" wrapText="1"/>
    </xf>
    <xf numFmtId="164" fontId="22" fillId="0" borderId="4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95250</xdr:rowOff>
    </xdr:from>
    <xdr:to>
      <xdr:col>4</xdr:col>
      <xdr:colOff>514351</xdr:colOff>
      <xdr:row>0</xdr:row>
      <xdr:rowOff>895350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0575" y="95250"/>
          <a:ext cx="2162176" cy="666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vasario  22 d. sprendimo Nr. 1-39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0"/>
  <sheetViews>
    <sheetView tabSelected="1" zoomScaleNormal="100" workbookViewId="0">
      <selection activeCell="F195" sqref="F195"/>
    </sheetView>
  </sheetViews>
  <sheetFormatPr defaultColWidth="9.140625" defaultRowHeight="15"/>
  <cols>
    <col min="1" max="1" width="42.5703125" style="1" customWidth="1"/>
    <col min="2" max="2" width="11.7109375" style="1" customWidth="1"/>
    <col min="3" max="3" width="10" style="1" customWidth="1"/>
    <col min="4" max="4" width="11.42578125" style="2" customWidth="1"/>
    <col min="5" max="5" width="9.85546875" style="1" customWidth="1"/>
    <col min="6" max="16384" width="9.140625" style="1"/>
  </cols>
  <sheetData>
    <row r="1" spans="1:5" ht="76.5" customHeight="1"/>
    <row r="2" spans="1:5" ht="30.75" customHeight="1">
      <c r="A2" s="127" t="s">
        <v>172</v>
      </c>
      <c r="B2" s="126"/>
      <c r="C2" s="126"/>
      <c r="D2" s="126"/>
      <c r="E2" s="126"/>
    </row>
    <row r="3" spans="1:5" hidden="1"/>
    <row r="4" spans="1:5" ht="12.75" customHeight="1">
      <c r="A4" s="125" t="s">
        <v>171</v>
      </c>
      <c r="B4" s="125" t="s">
        <v>170</v>
      </c>
      <c r="C4" s="124" t="s">
        <v>169</v>
      </c>
      <c r="D4" s="124"/>
      <c r="E4" s="124"/>
    </row>
    <row r="5" spans="1:5" ht="12.75" customHeight="1">
      <c r="A5" s="124"/>
      <c r="B5" s="123"/>
      <c r="C5" s="122" t="s">
        <v>168</v>
      </c>
      <c r="D5" s="121"/>
      <c r="E5" s="120"/>
    </row>
    <row r="6" spans="1:5" ht="105.75" customHeight="1">
      <c r="A6" s="119"/>
      <c r="B6" s="119"/>
      <c r="C6" s="118" t="s">
        <v>167</v>
      </c>
      <c r="D6" s="117" t="s">
        <v>166</v>
      </c>
      <c r="E6" s="116" t="s">
        <v>165</v>
      </c>
    </row>
    <row r="7" spans="1:5" ht="28.5" customHeight="1">
      <c r="A7" s="115" t="s">
        <v>164</v>
      </c>
      <c r="B7" s="114"/>
      <c r="C7" s="114"/>
      <c r="D7" s="114"/>
      <c r="E7" s="113"/>
    </row>
    <row r="8" spans="1:5" ht="27" customHeight="1">
      <c r="A8" s="51" t="s">
        <v>163</v>
      </c>
      <c r="B8" s="64">
        <f>B9</f>
        <v>169.7</v>
      </c>
      <c r="C8" s="64">
        <f>C9</f>
        <v>169.7</v>
      </c>
      <c r="D8" s="64">
        <f>D9</f>
        <v>127</v>
      </c>
      <c r="E8" s="64"/>
    </row>
    <row r="9" spans="1:5" ht="20.25" customHeight="1">
      <c r="A9" s="11" t="s">
        <v>162</v>
      </c>
      <c r="B9" s="112">
        <v>169.7</v>
      </c>
      <c r="C9" s="111">
        <v>169.7</v>
      </c>
      <c r="D9" s="111">
        <v>127</v>
      </c>
      <c r="E9" s="110"/>
    </row>
    <row r="10" spans="1:5" ht="20.25" customHeight="1">
      <c r="A10" s="51" t="s">
        <v>18</v>
      </c>
      <c r="B10" s="94">
        <f>B11+B12+B13+B14+B15</f>
        <v>4604.8999999999996</v>
      </c>
      <c r="C10" s="94">
        <f>C11+C12+C13+C14+C15</f>
        <v>4563.2</v>
      </c>
      <c r="D10" s="94">
        <f>D11+D12+D13+D14+D15</f>
        <v>3030.3</v>
      </c>
      <c r="E10" s="94">
        <f>E11+E12+E13+E14+E15</f>
        <v>41.7</v>
      </c>
    </row>
    <row r="11" spans="1:5" ht="17.25" customHeight="1">
      <c r="A11" s="11" t="s">
        <v>161</v>
      </c>
      <c r="B11" s="49">
        <v>455.5</v>
      </c>
      <c r="C11" s="83">
        <v>455.5</v>
      </c>
      <c r="D11" s="83">
        <v>313</v>
      </c>
      <c r="E11" s="106"/>
    </row>
    <row r="12" spans="1:5" ht="17.25" customHeight="1">
      <c r="A12" s="11" t="s">
        <v>160</v>
      </c>
      <c r="B12" s="49">
        <v>14.5</v>
      </c>
      <c r="C12" s="83">
        <v>14.5</v>
      </c>
      <c r="D12" s="83"/>
      <c r="E12" s="106"/>
    </row>
    <row r="13" spans="1:5" ht="17.25" customHeight="1">
      <c r="A13" s="11" t="s">
        <v>159</v>
      </c>
      <c r="B13" s="49">
        <v>3669.7</v>
      </c>
      <c r="C13" s="83">
        <v>3628</v>
      </c>
      <c r="D13" s="83">
        <v>2390</v>
      </c>
      <c r="E13" s="106">
        <v>41.7</v>
      </c>
    </row>
    <row r="14" spans="1:5" ht="39.75" customHeight="1">
      <c r="A14" s="109" t="s">
        <v>158</v>
      </c>
      <c r="B14" s="108">
        <v>459.4</v>
      </c>
      <c r="C14" s="107">
        <v>459.4</v>
      </c>
      <c r="D14" s="83">
        <v>327.3</v>
      </c>
      <c r="E14" s="106"/>
    </row>
    <row r="15" spans="1:5" ht="20.25" customHeight="1">
      <c r="A15" s="11" t="s">
        <v>157</v>
      </c>
      <c r="B15" s="49">
        <v>5.8</v>
      </c>
      <c r="C15" s="83">
        <v>5.8</v>
      </c>
      <c r="D15" s="83"/>
      <c r="E15" s="106"/>
    </row>
    <row r="16" spans="1:5" ht="35.25" customHeight="1">
      <c r="A16" s="51" t="s">
        <v>156</v>
      </c>
      <c r="B16" s="94">
        <f>B17+B18+B20</f>
        <v>1982.3</v>
      </c>
      <c r="C16" s="94">
        <f>C17+C18+C20</f>
        <v>1125.3</v>
      </c>
      <c r="D16" s="94"/>
      <c r="E16" s="94">
        <f>E17+E18+E20</f>
        <v>857</v>
      </c>
    </row>
    <row r="17" spans="1:5" ht="17.25" customHeight="1">
      <c r="A17" s="11" t="s">
        <v>155</v>
      </c>
      <c r="B17" s="105">
        <v>857</v>
      </c>
      <c r="C17" s="103"/>
      <c r="D17" s="103"/>
      <c r="E17" s="104">
        <v>857</v>
      </c>
    </row>
    <row r="18" spans="1:5" ht="19.5" customHeight="1">
      <c r="A18" s="101" t="s">
        <v>154</v>
      </c>
      <c r="B18" s="103">
        <v>313.5</v>
      </c>
      <c r="C18" s="103">
        <v>313.5</v>
      </c>
      <c r="D18" s="103"/>
      <c r="E18" s="102"/>
    </row>
    <row r="19" spans="1:5" ht="14.25" customHeight="1">
      <c r="A19" s="101" t="s">
        <v>153</v>
      </c>
      <c r="B19" s="100"/>
      <c r="C19" s="100"/>
      <c r="D19" s="100"/>
      <c r="E19" s="99"/>
    </row>
    <row r="20" spans="1:5" ht="19.5" customHeight="1">
      <c r="A20" s="101" t="s">
        <v>152</v>
      </c>
      <c r="B20" s="57">
        <v>811.8</v>
      </c>
      <c r="C20" s="100">
        <v>811.8</v>
      </c>
      <c r="D20" s="100"/>
      <c r="E20" s="99"/>
    </row>
    <row r="21" spans="1:5" ht="18" customHeight="1">
      <c r="A21" s="51" t="s">
        <v>151</v>
      </c>
      <c r="B21" s="64">
        <f>B8+B10+B16</f>
        <v>6756.9</v>
      </c>
      <c r="C21" s="63">
        <f>C8+C10+C16</f>
        <v>5858.2</v>
      </c>
      <c r="D21" s="63">
        <f>D8+D10+D16</f>
        <v>3157.3</v>
      </c>
      <c r="E21" s="63">
        <f>E8+E10+E16</f>
        <v>898.7</v>
      </c>
    </row>
    <row r="22" spans="1:5" ht="18" customHeight="1">
      <c r="A22" s="11" t="s">
        <v>10</v>
      </c>
      <c r="B22" s="48">
        <f>B9+B11+B12+B13+B15+B17+B18+B20</f>
        <v>6297.5</v>
      </c>
      <c r="C22" s="48">
        <f>C9+C11+C12+C13+C15+C17+C18+C20</f>
        <v>5398.8</v>
      </c>
      <c r="D22" s="48">
        <f>D9+D11+D12+D13+D15+D17+D18+D20</f>
        <v>2830</v>
      </c>
      <c r="E22" s="48">
        <f>E9+E11+E12+E13+E15+E17+E18+E20</f>
        <v>898.7</v>
      </c>
    </row>
    <row r="23" spans="1:5" ht="43.5" customHeight="1">
      <c r="A23" s="9" t="s">
        <v>150</v>
      </c>
      <c r="B23" s="47">
        <f>B14</f>
        <v>459.4</v>
      </c>
      <c r="C23" s="47">
        <f>C14</f>
        <v>459.4</v>
      </c>
      <c r="D23" s="83">
        <f>D14</f>
        <v>327.3</v>
      </c>
      <c r="E23" s="83"/>
    </row>
    <row r="24" spans="1:5" ht="21.75" customHeight="1">
      <c r="A24" s="36" t="s">
        <v>149</v>
      </c>
      <c r="B24" s="98"/>
      <c r="C24" s="98"/>
      <c r="D24" s="98"/>
      <c r="E24" s="97"/>
    </row>
    <row r="25" spans="1:5">
      <c r="A25" s="66" t="s">
        <v>18</v>
      </c>
      <c r="B25" s="96">
        <f>B26+B28+B27</f>
        <v>1716</v>
      </c>
      <c r="C25" s="96">
        <f>C26+C28+C27</f>
        <v>224</v>
      </c>
      <c r="D25" s="96">
        <f>D26+D28+D27</f>
        <v>84.4</v>
      </c>
      <c r="E25" s="96">
        <f>E26+E28+E27</f>
        <v>1492</v>
      </c>
    </row>
    <row r="26" spans="1:5" ht="21" customHeight="1">
      <c r="A26" s="11" t="s">
        <v>10</v>
      </c>
      <c r="B26" s="95">
        <v>189.6</v>
      </c>
      <c r="C26" s="61">
        <v>189.6</v>
      </c>
      <c r="D26" s="61">
        <v>84.4</v>
      </c>
      <c r="E26" s="32"/>
    </row>
    <row r="27" spans="1:5" ht="25.15" customHeight="1">
      <c r="A27" s="9" t="s">
        <v>147</v>
      </c>
      <c r="B27" s="49">
        <v>983</v>
      </c>
      <c r="C27" s="47"/>
      <c r="D27" s="47"/>
      <c r="E27" s="18">
        <v>983</v>
      </c>
    </row>
    <row r="28" spans="1:5" ht="15.75" customHeight="1">
      <c r="A28" s="75" t="s">
        <v>145</v>
      </c>
      <c r="B28" s="49">
        <v>543.4</v>
      </c>
      <c r="C28" s="47">
        <v>34.4</v>
      </c>
      <c r="D28" s="47"/>
      <c r="E28" s="18">
        <v>509</v>
      </c>
    </row>
    <row r="29" spans="1:5" ht="21" customHeight="1">
      <c r="A29" s="51" t="s">
        <v>148</v>
      </c>
      <c r="B29" s="94">
        <f>B25</f>
        <v>1716</v>
      </c>
      <c r="C29" s="94">
        <f>C25</f>
        <v>224</v>
      </c>
      <c r="D29" s="94">
        <f>D25</f>
        <v>84.4</v>
      </c>
      <c r="E29" s="94">
        <f>E25</f>
        <v>1492</v>
      </c>
    </row>
    <row r="30" spans="1:5" ht="21" customHeight="1">
      <c r="A30" s="11" t="s">
        <v>10</v>
      </c>
      <c r="B30" s="49">
        <f>B26</f>
        <v>189.6</v>
      </c>
      <c r="C30" s="49">
        <f>C26</f>
        <v>189.6</v>
      </c>
      <c r="D30" s="49">
        <f>D26</f>
        <v>84.4</v>
      </c>
      <c r="E30" s="49"/>
    </row>
    <row r="31" spans="1:5" ht="24" customHeight="1">
      <c r="A31" s="11" t="s">
        <v>147</v>
      </c>
      <c r="B31" s="49">
        <f>B27</f>
        <v>983</v>
      </c>
      <c r="C31" s="49"/>
      <c r="D31" s="49"/>
      <c r="E31" s="49">
        <f>E27</f>
        <v>983</v>
      </c>
    </row>
    <row r="32" spans="1:5" ht="15.75" customHeight="1">
      <c r="A32" s="9" t="s">
        <v>145</v>
      </c>
      <c r="B32" s="83">
        <f>B28</f>
        <v>543.4</v>
      </c>
      <c r="C32" s="83">
        <f>C28</f>
        <v>34.4</v>
      </c>
      <c r="D32" s="83">
        <f>D28</f>
        <v>0</v>
      </c>
      <c r="E32" s="83">
        <f>E28</f>
        <v>509</v>
      </c>
    </row>
    <row r="33" spans="1:5" ht="29.25" customHeight="1">
      <c r="A33" s="36" t="s">
        <v>146</v>
      </c>
      <c r="B33" s="91"/>
      <c r="C33" s="91"/>
      <c r="D33" s="91"/>
      <c r="E33" s="90"/>
    </row>
    <row r="34" spans="1:5" ht="19.5" customHeight="1">
      <c r="A34" s="66" t="s">
        <v>18</v>
      </c>
      <c r="B34" s="50">
        <f>B35+B36</f>
        <v>83.9</v>
      </c>
      <c r="C34" s="50">
        <f>C35+C36</f>
        <v>50.8</v>
      </c>
      <c r="D34" s="50"/>
      <c r="E34" s="50">
        <f>E35+E36</f>
        <v>33.1</v>
      </c>
    </row>
    <row r="35" spans="1:5" ht="17.25" customHeight="1">
      <c r="A35" s="11" t="s">
        <v>15</v>
      </c>
      <c r="B35" s="48">
        <v>83</v>
      </c>
      <c r="C35" s="47">
        <v>50.8</v>
      </c>
      <c r="D35" s="47"/>
      <c r="E35" s="18">
        <v>32.200000000000003</v>
      </c>
    </row>
    <row r="36" spans="1:5" ht="17.25" customHeight="1">
      <c r="A36" s="93" t="s">
        <v>145</v>
      </c>
      <c r="B36" s="48">
        <v>0.9</v>
      </c>
      <c r="C36" s="52"/>
      <c r="D36" s="52"/>
      <c r="E36" s="18">
        <v>0.9</v>
      </c>
    </row>
    <row r="37" spans="1:5" ht="19.5" customHeight="1">
      <c r="A37" s="51" t="s">
        <v>144</v>
      </c>
      <c r="B37" s="50">
        <f>B34</f>
        <v>83.9</v>
      </c>
      <c r="C37" s="50">
        <f>C34</f>
        <v>50.8</v>
      </c>
      <c r="D37" s="50"/>
      <c r="E37" s="50">
        <f>E34</f>
        <v>33.1</v>
      </c>
    </row>
    <row r="38" spans="1:5" ht="19.5" customHeight="1">
      <c r="A38" s="11" t="s">
        <v>10</v>
      </c>
      <c r="B38" s="62">
        <f>B35</f>
        <v>83</v>
      </c>
      <c r="C38" s="61">
        <f>C35</f>
        <v>50.8</v>
      </c>
      <c r="D38" s="61"/>
      <c r="E38" s="61">
        <v>32.200000000000003</v>
      </c>
    </row>
    <row r="39" spans="1:5" ht="19.5" customHeight="1">
      <c r="A39" s="92" t="s">
        <v>143</v>
      </c>
      <c r="B39" s="48">
        <f>B36</f>
        <v>0.9</v>
      </c>
      <c r="C39" s="48"/>
      <c r="D39" s="48"/>
      <c r="E39" s="48">
        <f>E36</f>
        <v>0.9</v>
      </c>
    </row>
    <row r="40" spans="1:5" ht="24" customHeight="1">
      <c r="A40" s="36" t="s">
        <v>142</v>
      </c>
      <c r="B40" s="91"/>
      <c r="C40" s="91"/>
      <c r="D40" s="91"/>
      <c r="E40" s="90"/>
    </row>
    <row r="41" spans="1:5" ht="21" customHeight="1">
      <c r="A41" s="66" t="s">
        <v>18</v>
      </c>
      <c r="B41" s="64">
        <f>B42+B43</f>
        <v>157.5</v>
      </c>
      <c r="C41" s="64">
        <f>C42+C43</f>
        <v>157.5</v>
      </c>
      <c r="D41" s="64"/>
      <c r="E41" s="64"/>
    </row>
    <row r="42" spans="1:5" ht="17.25" customHeight="1">
      <c r="A42" s="11" t="s">
        <v>15</v>
      </c>
      <c r="B42" s="48">
        <v>154.4</v>
      </c>
      <c r="C42" s="47">
        <v>154.4</v>
      </c>
      <c r="D42" s="83"/>
      <c r="E42" s="18"/>
    </row>
    <row r="43" spans="1:5" ht="17.25" customHeight="1">
      <c r="A43" s="11" t="s">
        <v>140</v>
      </c>
      <c r="B43" s="48">
        <v>3.1</v>
      </c>
      <c r="C43" s="47">
        <v>3.1</v>
      </c>
      <c r="D43" s="83"/>
      <c r="E43" s="18"/>
    </row>
    <row r="44" spans="1:5" ht="18" customHeight="1">
      <c r="A44" s="51" t="s">
        <v>141</v>
      </c>
      <c r="B44" s="50">
        <f>B45+B46</f>
        <v>157.5</v>
      </c>
      <c r="C44" s="50">
        <f>C45+C46</f>
        <v>157.5</v>
      </c>
      <c r="D44" s="52"/>
      <c r="E44" s="52"/>
    </row>
    <row r="45" spans="1:5" ht="18.75" customHeight="1">
      <c r="A45" s="11" t="s">
        <v>15</v>
      </c>
      <c r="B45" s="62">
        <f>B42</f>
        <v>154.4</v>
      </c>
      <c r="C45" s="61">
        <f>C42</f>
        <v>154.4</v>
      </c>
      <c r="D45" s="61"/>
      <c r="E45" s="61"/>
    </row>
    <row r="46" spans="1:5" ht="18.75" customHeight="1">
      <c r="A46" s="9" t="s">
        <v>140</v>
      </c>
      <c r="B46" s="47">
        <f>B43</f>
        <v>3.1</v>
      </c>
      <c r="C46" s="47">
        <f>C43</f>
        <v>3.1</v>
      </c>
      <c r="D46" s="47"/>
      <c r="E46" s="47"/>
    </row>
    <row r="47" spans="1:5" ht="25.5" customHeight="1">
      <c r="A47" s="36" t="s">
        <v>139</v>
      </c>
      <c r="B47" s="91"/>
      <c r="C47" s="91"/>
      <c r="D47" s="91"/>
      <c r="E47" s="90"/>
    </row>
    <row r="48" spans="1:5" ht="19.5" customHeight="1">
      <c r="A48" s="66" t="s">
        <v>138</v>
      </c>
      <c r="B48" s="64">
        <f>B49+B50</f>
        <v>290.39999999999998</v>
      </c>
      <c r="C48" s="64">
        <f>C49+C50</f>
        <v>290.39999999999998</v>
      </c>
      <c r="D48" s="64"/>
      <c r="E48" s="64"/>
    </row>
    <row r="49" spans="1:5" ht="21.75" customHeight="1">
      <c r="A49" s="11" t="s">
        <v>15</v>
      </c>
      <c r="B49" s="48">
        <v>250</v>
      </c>
      <c r="C49" s="47">
        <v>250</v>
      </c>
      <c r="D49" s="83"/>
      <c r="E49" s="18"/>
    </row>
    <row r="50" spans="1:5" ht="41.25" customHeight="1">
      <c r="A50" s="9" t="s">
        <v>137</v>
      </c>
      <c r="B50" s="49">
        <v>40.4</v>
      </c>
      <c r="C50" s="83">
        <v>40.4</v>
      </c>
      <c r="D50" s="89"/>
      <c r="E50" s="18"/>
    </row>
    <row r="51" spans="1:5" ht="14.25" customHeight="1">
      <c r="A51" s="86" t="s">
        <v>114</v>
      </c>
      <c r="B51" s="50">
        <f>B52</f>
        <v>1.7</v>
      </c>
      <c r="C51" s="50">
        <f>C52</f>
        <v>1.7</v>
      </c>
      <c r="D51" s="83"/>
      <c r="E51" s="18"/>
    </row>
    <row r="52" spans="1:5" ht="39.75" customHeight="1">
      <c r="A52" s="11" t="s">
        <v>136</v>
      </c>
      <c r="B52" s="48">
        <v>1.7</v>
      </c>
      <c r="C52" s="47">
        <v>1.7</v>
      </c>
      <c r="D52" s="83"/>
      <c r="E52" s="18"/>
    </row>
    <row r="53" spans="1:5" ht="31.5" customHeight="1">
      <c r="A53" s="66" t="s">
        <v>109</v>
      </c>
      <c r="B53" s="50">
        <f>B54</f>
        <v>6.4</v>
      </c>
      <c r="C53" s="52">
        <f>C54</f>
        <v>6.4</v>
      </c>
      <c r="D53" s="83"/>
      <c r="E53" s="18"/>
    </row>
    <row r="54" spans="1:5" ht="42.75" customHeight="1">
      <c r="A54" s="9" t="s">
        <v>136</v>
      </c>
      <c r="B54" s="48">
        <v>6.4</v>
      </c>
      <c r="C54" s="47">
        <v>6.4</v>
      </c>
      <c r="D54" s="83"/>
      <c r="E54" s="18"/>
    </row>
    <row r="55" spans="1:5" ht="18.75" customHeight="1">
      <c r="A55" s="86" t="s">
        <v>113</v>
      </c>
      <c r="B55" s="50">
        <f>B56</f>
        <v>1.7</v>
      </c>
      <c r="C55" s="50">
        <f>C56</f>
        <v>1.7</v>
      </c>
      <c r="D55" s="83"/>
      <c r="E55" s="18"/>
    </row>
    <row r="56" spans="1:5" ht="42.75" customHeight="1">
      <c r="A56" s="9" t="s">
        <v>136</v>
      </c>
      <c r="B56" s="48">
        <v>1.7</v>
      </c>
      <c r="C56" s="48">
        <v>1.7</v>
      </c>
      <c r="D56" s="83"/>
      <c r="E56" s="18"/>
    </row>
    <row r="57" spans="1:5" ht="14.25" customHeight="1">
      <c r="A57" s="85" t="s">
        <v>106</v>
      </c>
      <c r="B57" s="50">
        <f>B58</f>
        <v>2.5</v>
      </c>
      <c r="C57" s="50">
        <f>C58</f>
        <v>2.5</v>
      </c>
      <c r="D57" s="83"/>
      <c r="E57" s="18"/>
    </row>
    <row r="58" spans="1:5" ht="42" customHeight="1">
      <c r="A58" s="75" t="s">
        <v>136</v>
      </c>
      <c r="B58" s="48">
        <v>2.5</v>
      </c>
      <c r="C58" s="47">
        <v>2.5</v>
      </c>
      <c r="D58" s="83"/>
      <c r="E58" s="18"/>
    </row>
    <row r="59" spans="1:5" ht="20.25" customHeight="1">
      <c r="A59" s="66" t="s">
        <v>111</v>
      </c>
      <c r="B59" s="50">
        <f>B60</f>
        <v>2.5</v>
      </c>
      <c r="C59" s="52">
        <f>C60</f>
        <v>2.5</v>
      </c>
      <c r="D59" s="83"/>
      <c r="E59" s="18"/>
    </row>
    <row r="60" spans="1:5" ht="40.5" customHeight="1">
      <c r="A60" s="9" t="s">
        <v>136</v>
      </c>
      <c r="B60" s="48">
        <v>2.5</v>
      </c>
      <c r="C60" s="47">
        <v>2.5</v>
      </c>
      <c r="D60" s="83"/>
      <c r="E60" s="18"/>
    </row>
    <row r="61" spans="1:5" ht="14.25" customHeight="1">
      <c r="A61" s="66" t="s">
        <v>102</v>
      </c>
      <c r="B61" s="50">
        <f>B62</f>
        <v>6.4</v>
      </c>
      <c r="C61" s="52">
        <f>C62</f>
        <v>6.4</v>
      </c>
      <c r="D61" s="83"/>
      <c r="E61" s="18"/>
    </row>
    <row r="62" spans="1:5" ht="36.75" customHeight="1">
      <c r="A62" s="11" t="s">
        <v>130</v>
      </c>
      <c r="B62" s="48">
        <v>6.4</v>
      </c>
      <c r="C62" s="47">
        <v>6.4</v>
      </c>
      <c r="D62" s="83"/>
      <c r="E62" s="18"/>
    </row>
    <row r="63" spans="1:5" ht="14.25" customHeight="1">
      <c r="A63" s="66" t="s">
        <v>101</v>
      </c>
      <c r="B63" s="50">
        <f>B64</f>
        <v>5.0999999999999996</v>
      </c>
      <c r="C63" s="52">
        <f>C64</f>
        <v>5.0999999999999996</v>
      </c>
      <c r="D63" s="83"/>
      <c r="E63" s="18"/>
    </row>
    <row r="64" spans="1:5" ht="38.25" customHeight="1">
      <c r="A64" s="11" t="s">
        <v>130</v>
      </c>
      <c r="B64" s="48">
        <v>5.0999999999999996</v>
      </c>
      <c r="C64" s="47">
        <v>5.0999999999999996</v>
      </c>
      <c r="D64" s="83"/>
      <c r="E64" s="18"/>
    </row>
    <row r="65" spans="1:5" ht="17.25" customHeight="1">
      <c r="A65" s="66" t="s">
        <v>91</v>
      </c>
      <c r="B65" s="50">
        <f>B66</f>
        <v>1.3</v>
      </c>
      <c r="C65" s="52">
        <f>C66</f>
        <v>1.3</v>
      </c>
      <c r="D65" s="83"/>
      <c r="E65" s="18"/>
    </row>
    <row r="66" spans="1:5" ht="39" customHeight="1">
      <c r="A66" s="9" t="s">
        <v>130</v>
      </c>
      <c r="B66" s="48">
        <v>1.3</v>
      </c>
      <c r="C66" s="47">
        <v>1.3</v>
      </c>
      <c r="D66" s="83"/>
      <c r="E66" s="18"/>
    </row>
    <row r="67" spans="1:5" ht="18" customHeight="1">
      <c r="A67" s="54" t="s">
        <v>95</v>
      </c>
      <c r="B67" s="50">
        <f>B68</f>
        <v>1.7</v>
      </c>
      <c r="C67" s="50">
        <f>C68</f>
        <v>1.7</v>
      </c>
      <c r="D67" s="83"/>
      <c r="E67" s="18"/>
    </row>
    <row r="68" spans="1:5" ht="39" customHeight="1">
      <c r="A68" s="9" t="s">
        <v>130</v>
      </c>
      <c r="B68" s="48">
        <v>1.7</v>
      </c>
      <c r="C68" s="48">
        <v>1.7</v>
      </c>
      <c r="D68" s="83"/>
      <c r="E68" s="18"/>
    </row>
    <row r="69" spans="1:5" ht="23.25" customHeight="1">
      <c r="A69" s="54" t="s">
        <v>86</v>
      </c>
      <c r="B69" s="50">
        <f>B70</f>
        <v>1.7</v>
      </c>
      <c r="C69" s="50">
        <f>C70</f>
        <v>1.7</v>
      </c>
      <c r="D69" s="83"/>
      <c r="E69" s="18"/>
    </row>
    <row r="70" spans="1:5" ht="39" customHeight="1">
      <c r="A70" s="9" t="s">
        <v>130</v>
      </c>
      <c r="B70" s="48">
        <v>1.7</v>
      </c>
      <c r="C70" s="48">
        <v>1.7</v>
      </c>
      <c r="D70" s="83"/>
      <c r="E70" s="18"/>
    </row>
    <row r="71" spans="1:5" ht="22.5" customHeight="1">
      <c r="A71" s="54" t="s">
        <v>89</v>
      </c>
      <c r="B71" s="50">
        <f>B72</f>
        <v>1.7</v>
      </c>
      <c r="C71" s="50">
        <f>C72</f>
        <v>1.7</v>
      </c>
      <c r="D71" s="88"/>
      <c r="E71" s="87"/>
    </row>
    <row r="72" spans="1:5" ht="39" customHeight="1">
      <c r="A72" s="9" t="s">
        <v>130</v>
      </c>
      <c r="B72" s="48">
        <v>1.7</v>
      </c>
      <c r="C72" s="48">
        <v>1.7</v>
      </c>
      <c r="D72" s="83"/>
      <c r="E72" s="18"/>
    </row>
    <row r="73" spans="1:5" ht="22.5" customHeight="1">
      <c r="A73" s="54" t="s">
        <v>94</v>
      </c>
      <c r="B73" s="50">
        <f>B74</f>
        <v>1.7</v>
      </c>
      <c r="C73" s="50">
        <f>C74</f>
        <v>1.7</v>
      </c>
      <c r="D73" s="83"/>
      <c r="E73" s="18"/>
    </row>
    <row r="74" spans="1:5" ht="39" customHeight="1">
      <c r="A74" s="11" t="s">
        <v>130</v>
      </c>
      <c r="B74" s="48">
        <v>1.7</v>
      </c>
      <c r="C74" s="47">
        <v>1.7</v>
      </c>
      <c r="D74" s="83"/>
      <c r="E74" s="18"/>
    </row>
    <row r="75" spans="1:5" ht="20.25" customHeight="1">
      <c r="A75" s="66" t="s">
        <v>83</v>
      </c>
      <c r="B75" s="50">
        <f>B76</f>
        <v>0.8</v>
      </c>
      <c r="C75" s="52">
        <f>C76</f>
        <v>0.8</v>
      </c>
      <c r="D75" s="83"/>
      <c r="E75" s="18"/>
    </row>
    <row r="76" spans="1:5" ht="39.75" customHeight="1">
      <c r="A76" s="9" t="s">
        <v>130</v>
      </c>
      <c r="B76" s="48">
        <v>0.8</v>
      </c>
      <c r="C76" s="47">
        <v>0.8</v>
      </c>
      <c r="D76" s="83"/>
      <c r="E76" s="18"/>
    </row>
    <row r="77" spans="1:5" ht="23.25" customHeight="1">
      <c r="A77" s="51" t="s">
        <v>135</v>
      </c>
      <c r="B77" s="50">
        <f>B78</f>
        <v>1.7</v>
      </c>
      <c r="C77" s="50">
        <f>C78</f>
        <v>1.7</v>
      </c>
      <c r="D77" s="83"/>
      <c r="E77" s="18"/>
    </row>
    <row r="78" spans="1:5" ht="39.75" customHeight="1">
      <c r="A78" s="9" t="s">
        <v>130</v>
      </c>
      <c r="B78" s="48">
        <v>1.7</v>
      </c>
      <c r="C78" s="47">
        <v>1.7</v>
      </c>
      <c r="D78" s="83"/>
      <c r="E78" s="18"/>
    </row>
    <row r="79" spans="1:5" ht="21.75" customHeight="1">
      <c r="A79" s="54" t="s">
        <v>74</v>
      </c>
      <c r="B79" s="50">
        <f>B80</f>
        <v>1.7</v>
      </c>
      <c r="C79" s="50">
        <f>C80</f>
        <v>1.7</v>
      </c>
      <c r="D79" s="83"/>
      <c r="E79" s="18"/>
    </row>
    <row r="80" spans="1:5" ht="39.75" customHeight="1">
      <c r="A80" s="11" t="s">
        <v>130</v>
      </c>
      <c r="B80" s="48">
        <v>1.7</v>
      </c>
      <c r="C80" s="47">
        <v>1.7</v>
      </c>
      <c r="D80" s="83"/>
      <c r="E80" s="18"/>
    </row>
    <row r="81" spans="1:5" ht="20.25" customHeight="1">
      <c r="A81" s="85" t="s">
        <v>134</v>
      </c>
      <c r="B81" s="50">
        <f>B82</f>
        <v>1.7</v>
      </c>
      <c r="C81" s="52">
        <f>C82</f>
        <v>1.7</v>
      </c>
      <c r="D81" s="83"/>
      <c r="E81" s="18"/>
    </row>
    <row r="82" spans="1:5" ht="39" customHeight="1">
      <c r="A82" s="75" t="s">
        <v>130</v>
      </c>
      <c r="B82" s="48">
        <v>1.7</v>
      </c>
      <c r="C82" s="47">
        <v>1.7</v>
      </c>
      <c r="D82" s="83"/>
      <c r="E82" s="18"/>
    </row>
    <row r="83" spans="1:5" ht="17.25" customHeight="1">
      <c r="A83" s="86" t="s">
        <v>133</v>
      </c>
      <c r="B83" s="50">
        <f>B84</f>
        <v>1.7</v>
      </c>
      <c r="C83" s="50">
        <f>C84</f>
        <v>1.7</v>
      </c>
      <c r="D83" s="83"/>
      <c r="E83" s="18"/>
    </row>
    <row r="84" spans="1:5" ht="39" customHeight="1">
      <c r="A84" s="11" t="s">
        <v>130</v>
      </c>
      <c r="B84" s="48">
        <v>1.7</v>
      </c>
      <c r="C84" s="47">
        <v>1.7</v>
      </c>
      <c r="D84" s="83"/>
      <c r="E84" s="18"/>
    </row>
    <row r="85" spans="1:5" ht="18" customHeight="1">
      <c r="A85" s="66" t="s">
        <v>96</v>
      </c>
      <c r="B85" s="50">
        <f>B86</f>
        <v>0.8</v>
      </c>
      <c r="C85" s="50">
        <f>C86</f>
        <v>0.8</v>
      </c>
      <c r="D85" s="83"/>
      <c r="E85" s="18"/>
    </row>
    <row r="86" spans="1:5" ht="39" customHeight="1">
      <c r="A86" s="9" t="s">
        <v>130</v>
      </c>
      <c r="B86" s="48">
        <v>0.8</v>
      </c>
      <c r="C86" s="47">
        <v>0.8</v>
      </c>
      <c r="D86" s="83"/>
      <c r="E86" s="18"/>
    </row>
    <row r="87" spans="1:5" ht="21" customHeight="1">
      <c r="A87" s="54" t="s">
        <v>70</v>
      </c>
      <c r="B87" s="50">
        <f>B88</f>
        <v>1.7</v>
      </c>
      <c r="C87" s="50">
        <f>C88</f>
        <v>1.7</v>
      </c>
      <c r="D87" s="83"/>
      <c r="E87" s="18"/>
    </row>
    <row r="88" spans="1:5" ht="39" customHeight="1">
      <c r="A88" s="9" t="s">
        <v>130</v>
      </c>
      <c r="B88" s="48">
        <v>1.7</v>
      </c>
      <c r="C88" s="47">
        <v>1.7</v>
      </c>
      <c r="D88" s="83"/>
      <c r="E88" s="18"/>
    </row>
    <row r="89" spans="1:5" ht="20.25" customHeight="1">
      <c r="A89" s="86" t="s">
        <v>73</v>
      </c>
      <c r="B89" s="50">
        <f>B90</f>
        <v>1.3</v>
      </c>
      <c r="C89" s="52">
        <f>C90</f>
        <v>1.3</v>
      </c>
      <c r="D89" s="83"/>
      <c r="E89" s="18"/>
    </row>
    <row r="90" spans="1:5" ht="38.25" customHeight="1">
      <c r="A90" s="9" t="s">
        <v>130</v>
      </c>
      <c r="B90" s="48">
        <v>1.3</v>
      </c>
      <c r="C90" s="47">
        <v>1.3</v>
      </c>
      <c r="D90" s="83"/>
      <c r="E90" s="18"/>
    </row>
    <row r="91" spans="1:5" ht="21" customHeight="1">
      <c r="A91" s="54" t="s">
        <v>79</v>
      </c>
      <c r="B91" s="50">
        <f>B92</f>
        <v>0.8</v>
      </c>
      <c r="C91" s="50">
        <f>C92</f>
        <v>0.8</v>
      </c>
      <c r="D91" s="83"/>
      <c r="E91" s="18"/>
    </row>
    <row r="92" spans="1:5" ht="38.25" customHeight="1">
      <c r="A92" s="9" t="s">
        <v>130</v>
      </c>
      <c r="B92" s="48">
        <v>0.8</v>
      </c>
      <c r="C92" s="48">
        <v>0.8</v>
      </c>
      <c r="D92" s="83"/>
      <c r="E92" s="18"/>
    </row>
    <row r="93" spans="1:5" ht="17.25" customHeight="1">
      <c r="A93" s="66" t="s">
        <v>97</v>
      </c>
      <c r="B93" s="50">
        <f>B94</f>
        <v>1.7</v>
      </c>
      <c r="C93" s="50">
        <f>C94</f>
        <v>1.7</v>
      </c>
      <c r="D93" s="83"/>
      <c r="E93" s="18"/>
    </row>
    <row r="94" spans="1:5" ht="38.25" customHeight="1">
      <c r="A94" s="9" t="s">
        <v>130</v>
      </c>
      <c r="B94" s="48">
        <v>1.7</v>
      </c>
      <c r="C94" s="47">
        <v>1.7</v>
      </c>
      <c r="D94" s="83"/>
      <c r="E94" s="18"/>
    </row>
    <row r="95" spans="1:5" ht="24" customHeight="1">
      <c r="A95" s="54" t="s">
        <v>88</v>
      </c>
      <c r="B95" s="50">
        <f>B96</f>
        <v>0.4</v>
      </c>
      <c r="C95" s="50">
        <f>C96</f>
        <v>0.4</v>
      </c>
      <c r="D95" s="83"/>
      <c r="E95" s="18"/>
    </row>
    <row r="96" spans="1:5" ht="38.25" customHeight="1">
      <c r="A96" s="9" t="s">
        <v>130</v>
      </c>
      <c r="B96" s="48">
        <v>0.4</v>
      </c>
      <c r="C96" s="48">
        <v>0.4</v>
      </c>
      <c r="D96" s="83"/>
      <c r="E96" s="18"/>
    </row>
    <row r="97" spans="1:5" ht="21" customHeight="1">
      <c r="A97" s="54" t="s">
        <v>82</v>
      </c>
      <c r="B97" s="50">
        <f>B98</f>
        <v>1.7</v>
      </c>
      <c r="C97" s="50">
        <f>C98</f>
        <v>1.7</v>
      </c>
      <c r="D97" s="83"/>
      <c r="E97" s="18"/>
    </row>
    <row r="98" spans="1:5" ht="38.25" customHeight="1">
      <c r="A98" s="9" t="s">
        <v>130</v>
      </c>
      <c r="B98" s="48">
        <v>1.7</v>
      </c>
      <c r="C98" s="48">
        <v>1.7</v>
      </c>
      <c r="D98" s="83"/>
      <c r="E98" s="18"/>
    </row>
    <row r="99" spans="1:5" ht="18.75" customHeight="1">
      <c r="A99" s="51" t="s">
        <v>69</v>
      </c>
      <c r="B99" s="84">
        <f>B100</f>
        <v>1.7</v>
      </c>
      <c r="C99" s="84">
        <f>C100</f>
        <v>1.7</v>
      </c>
      <c r="D99" s="83"/>
      <c r="E99" s="18"/>
    </row>
    <row r="100" spans="1:5" ht="38.25" customHeight="1">
      <c r="A100" s="9" t="s">
        <v>130</v>
      </c>
      <c r="B100" s="48">
        <v>1.7</v>
      </c>
      <c r="C100" s="47">
        <v>1.7</v>
      </c>
      <c r="D100" s="83"/>
      <c r="E100" s="18"/>
    </row>
    <row r="101" spans="1:5" ht="21" customHeight="1">
      <c r="A101" s="54" t="s">
        <v>65</v>
      </c>
      <c r="B101" s="50">
        <f>B102</f>
        <v>1.7</v>
      </c>
      <c r="C101" s="50">
        <f>C102</f>
        <v>1.7</v>
      </c>
      <c r="D101" s="83"/>
      <c r="E101" s="18"/>
    </row>
    <row r="102" spans="1:5" ht="38.25" customHeight="1">
      <c r="A102" s="9" t="s">
        <v>130</v>
      </c>
      <c r="B102" s="48">
        <v>1.7</v>
      </c>
      <c r="C102" s="47">
        <v>1.7</v>
      </c>
      <c r="D102" s="83"/>
      <c r="E102" s="18"/>
    </row>
    <row r="103" spans="1:5" ht="21.75" customHeight="1">
      <c r="A103" s="54" t="s">
        <v>63</v>
      </c>
      <c r="B103" s="50">
        <f>B104</f>
        <v>2.5</v>
      </c>
      <c r="C103" s="50">
        <f>C104</f>
        <v>2.5</v>
      </c>
      <c r="D103" s="83"/>
      <c r="E103" s="18"/>
    </row>
    <row r="104" spans="1:5" ht="38.25" customHeight="1">
      <c r="A104" s="9" t="s">
        <v>130</v>
      </c>
      <c r="B104" s="48">
        <v>2.5</v>
      </c>
      <c r="C104" s="47">
        <v>2.5</v>
      </c>
      <c r="D104" s="83"/>
      <c r="E104" s="18"/>
    </row>
    <row r="105" spans="1:5" ht="20.25" customHeight="1">
      <c r="A105" s="85" t="s">
        <v>59</v>
      </c>
      <c r="B105" s="52">
        <f>B106</f>
        <v>1.7</v>
      </c>
      <c r="C105" s="52">
        <f>C106</f>
        <v>1.7</v>
      </c>
      <c r="D105" s="83"/>
      <c r="E105" s="18"/>
    </row>
    <row r="106" spans="1:5" ht="39.75" customHeight="1">
      <c r="A106" s="75" t="s">
        <v>130</v>
      </c>
      <c r="B106" s="47">
        <v>1.7</v>
      </c>
      <c r="C106" s="47">
        <v>1.7</v>
      </c>
      <c r="D106" s="83"/>
      <c r="E106" s="18"/>
    </row>
    <row r="107" spans="1:5" ht="21.75" customHeight="1">
      <c r="A107" s="54" t="s">
        <v>50</v>
      </c>
      <c r="B107" s="52">
        <f>B108</f>
        <v>1.3</v>
      </c>
      <c r="C107" s="52">
        <f>C108</f>
        <v>1.3</v>
      </c>
      <c r="D107" s="83"/>
      <c r="E107" s="18"/>
    </row>
    <row r="108" spans="1:5" ht="36.75" customHeight="1">
      <c r="A108" s="9" t="s">
        <v>130</v>
      </c>
      <c r="B108" s="47">
        <v>1.3</v>
      </c>
      <c r="C108" s="47">
        <v>1.3</v>
      </c>
      <c r="D108" s="83"/>
      <c r="E108" s="18"/>
    </row>
    <row r="109" spans="1:5" ht="23.25" customHeight="1">
      <c r="A109" s="54" t="s">
        <v>132</v>
      </c>
      <c r="B109" s="52">
        <f>B110</f>
        <v>1.7</v>
      </c>
      <c r="C109" s="52">
        <f>C110</f>
        <v>1.7</v>
      </c>
      <c r="D109" s="83"/>
      <c r="E109" s="18"/>
    </row>
    <row r="110" spans="1:5" ht="36.75" customHeight="1">
      <c r="A110" s="9" t="s">
        <v>130</v>
      </c>
      <c r="B110" s="47">
        <v>1.7</v>
      </c>
      <c r="C110" s="47">
        <v>1.7</v>
      </c>
      <c r="D110" s="83"/>
      <c r="E110" s="18"/>
    </row>
    <row r="111" spans="1:5" ht="19.5" customHeight="1">
      <c r="A111" s="66" t="s">
        <v>58</v>
      </c>
      <c r="B111" s="52">
        <f>B112</f>
        <v>1.7</v>
      </c>
      <c r="C111" s="52">
        <f>C112</f>
        <v>1.7</v>
      </c>
      <c r="D111" s="83"/>
      <c r="E111" s="18"/>
    </row>
    <row r="112" spans="1:5" ht="40.5" customHeight="1">
      <c r="A112" s="11" t="s">
        <v>130</v>
      </c>
      <c r="B112" s="47">
        <v>1.7</v>
      </c>
      <c r="C112" s="47">
        <v>1.7</v>
      </c>
      <c r="D112" s="83"/>
      <c r="E112" s="18"/>
    </row>
    <row r="113" spans="1:5" ht="18" customHeight="1">
      <c r="A113" s="66" t="s">
        <v>57</v>
      </c>
      <c r="B113" s="52">
        <f>B114</f>
        <v>2.5</v>
      </c>
      <c r="C113" s="52">
        <f>C114</f>
        <v>2.5</v>
      </c>
      <c r="D113" s="83"/>
      <c r="E113" s="18"/>
    </row>
    <row r="114" spans="1:5" ht="40.5" customHeight="1">
      <c r="A114" s="11" t="s">
        <v>130</v>
      </c>
      <c r="B114" s="47">
        <v>2.5</v>
      </c>
      <c r="C114" s="47">
        <v>2.5</v>
      </c>
      <c r="D114" s="83"/>
      <c r="E114" s="18"/>
    </row>
    <row r="115" spans="1:5" ht="15.75" customHeight="1">
      <c r="A115" s="66" t="s">
        <v>55</v>
      </c>
      <c r="B115" s="52">
        <f>B116</f>
        <v>2.5</v>
      </c>
      <c r="C115" s="52">
        <f>C116</f>
        <v>2.5</v>
      </c>
      <c r="D115" s="83"/>
      <c r="E115" s="18"/>
    </row>
    <row r="116" spans="1:5" ht="43.5" customHeight="1">
      <c r="A116" s="9" t="s">
        <v>130</v>
      </c>
      <c r="B116" s="47">
        <v>2.5</v>
      </c>
      <c r="C116" s="47">
        <v>2.5</v>
      </c>
      <c r="D116" s="83"/>
      <c r="E116" s="18"/>
    </row>
    <row r="117" spans="1:5" ht="23.25" customHeight="1">
      <c r="A117" s="54" t="s">
        <v>47</v>
      </c>
      <c r="B117" s="50">
        <f>B118</f>
        <v>1.7</v>
      </c>
      <c r="C117" s="50">
        <f>C118</f>
        <v>1.7</v>
      </c>
      <c r="D117" s="83"/>
      <c r="E117" s="18"/>
    </row>
    <row r="118" spans="1:5" ht="37.5" customHeight="1">
      <c r="A118" s="9" t="s">
        <v>130</v>
      </c>
      <c r="B118" s="48">
        <v>1.7</v>
      </c>
      <c r="C118" s="48">
        <v>1.7</v>
      </c>
      <c r="D118" s="83"/>
      <c r="E118" s="18"/>
    </row>
    <row r="119" spans="1:5" ht="23.25" customHeight="1">
      <c r="A119" s="54" t="s">
        <v>51</v>
      </c>
      <c r="B119" s="50">
        <f>B120</f>
        <v>2.5</v>
      </c>
      <c r="C119" s="50">
        <f>C120</f>
        <v>2.5</v>
      </c>
      <c r="D119" s="83"/>
      <c r="E119" s="18"/>
    </row>
    <row r="120" spans="1:5" ht="37.5" customHeight="1">
      <c r="A120" s="9" t="s">
        <v>130</v>
      </c>
      <c r="B120" s="48">
        <v>2.5</v>
      </c>
      <c r="C120" s="48">
        <v>2.5</v>
      </c>
      <c r="D120" s="83"/>
      <c r="E120" s="18"/>
    </row>
    <row r="121" spans="1:5" ht="22.5" customHeight="1">
      <c r="A121" s="54" t="s">
        <v>60</v>
      </c>
      <c r="B121" s="50">
        <f>B122</f>
        <v>2.5</v>
      </c>
      <c r="C121" s="50">
        <f>C122</f>
        <v>2.5</v>
      </c>
      <c r="D121" s="83"/>
      <c r="E121" s="18"/>
    </row>
    <row r="122" spans="1:5" ht="37.5" customHeight="1">
      <c r="A122" s="9" t="s">
        <v>130</v>
      </c>
      <c r="B122" s="48">
        <v>2.5</v>
      </c>
      <c r="C122" s="48">
        <v>2.5</v>
      </c>
      <c r="D122" s="83"/>
      <c r="E122" s="18"/>
    </row>
    <row r="123" spans="1:5" ht="21" customHeight="1">
      <c r="A123" s="54" t="s">
        <v>52</v>
      </c>
      <c r="B123" s="50">
        <f>B124</f>
        <v>2.1</v>
      </c>
      <c r="C123" s="50">
        <f>C124</f>
        <v>2.1</v>
      </c>
      <c r="D123" s="83"/>
      <c r="E123" s="18"/>
    </row>
    <row r="124" spans="1:5" ht="37.5" customHeight="1">
      <c r="A124" s="9" t="s">
        <v>130</v>
      </c>
      <c r="B124" s="48">
        <v>2.1</v>
      </c>
      <c r="C124" s="48">
        <v>2.1</v>
      </c>
      <c r="D124" s="83"/>
      <c r="E124" s="18"/>
    </row>
    <row r="125" spans="1:5" ht="21.75" customHeight="1">
      <c r="A125" s="54" t="s">
        <v>54</v>
      </c>
      <c r="B125" s="50">
        <f>B126</f>
        <v>1.3</v>
      </c>
      <c r="C125" s="50">
        <f>C126</f>
        <v>1.3</v>
      </c>
      <c r="D125" s="83"/>
      <c r="E125" s="18"/>
    </row>
    <row r="126" spans="1:5" ht="37.5" customHeight="1">
      <c r="A126" s="9" t="s">
        <v>130</v>
      </c>
      <c r="B126" s="48">
        <v>1.3</v>
      </c>
      <c r="C126" s="48">
        <v>1.3</v>
      </c>
      <c r="D126" s="83"/>
      <c r="E126" s="18"/>
    </row>
    <row r="127" spans="1:5" ht="19.5" customHeight="1">
      <c r="A127" s="66" t="s">
        <v>61</v>
      </c>
      <c r="B127" s="50">
        <f>B128</f>
        <v>1.7</v>
      </c>
      <c r="C127" s="50">
        <f>C128</f>
        <v>1.7</v>
      </c>
      <c r="D127" s="83"/>
      <c r="E127" s="18"/>
    </row>
    <row r="128" spans="1:5" ht="38.25" customHeight="1">
      <c r="A128" s="11" t="s">
        <v>130</v>
      </c>
      <c r="B128" s="48">
        <v>1.7</v>
      </c>
      <c r="C128" s="47">
        <v>1.7</v>
      </c>
      <c r="D128" s="83"/>
      <c r="E128" s="18"/>
    </row>
    <row r="129" spans="1:5" ht="18" customHeight="1">
      <c r="A129" s="85" t="s">
        <v>56</v>
      </c>
      <c r="B129" s="50">
        <f>B130</f>
        <v>2.5</v>
      </c>
      <c r="C129" s="50">
        <f>C130</f>
        <v>2.5</v>
      </c>
      <c r="D129" s="83"/>
      <c r="E129" s="18"/>
    </row>
    <row r="130" spans="1:5" ht="42.75" customHeight="1">
      <c r="A130" s="75" t="s">
        <v>130</v>
      </c>
      <c r="B130" s="48">
        <v>2.5</v>
      </c>
      <c r="C130" s="48">
        <v>2.5</v>
      </c>
      <c r="D130" s="83"/>
      <c r="E130" s="18"/>
    </row>
    <row r="131" spans="1:5" ht="20.25" customHeight="1">
      <c r="A131" s="66" t="s">
        <v>131</v>
      </c>
      <c r="B131" s="50">
        <f>B132</f>
        <v>2.5</v>
      </c>
      <c r="C131" s="50">
        <f>C132</f>
        <v>2.5</v>
      </c>
      <c r="D131" s="83"/>
      <c r="E131" s="18"/>
    </row>
    <row r="132" spans="1:5" ht="40.5" customHeight="1">
      <c r="A132" s="11" t="s">
        <v>130</v>
      </c>
      <c r="B132" s="48">
        <v>2.5</v>
      </c>
      <c r="C132" s="47">
        <v>2.5</v>
      </c>
      <c r="D132" s="83"/>
      <c r="E132" s="18"/>
    </row>
    <row r="133" spans="1:5" ht="29.25" customHeight="1">
      <c r="A133" s="66" t="s">
        <v>43</v>
      </c>
      <c r="B133" s="50">
        <f>B134</f>
        <v>2.5</v>
      </c>
      <c r="C133" s="50">
        <f>C134</f>
        <v>2.5</v>
      </c>
      <c r="D133" s="83"/>
      <c r="E133" s="18"/>
    </row>
    <row r="134" spans="1:5" ht="40.5" customHeight="1">
      <c r="A134" s="11" t="s">
        <v>130</v>
      </c>
      <c r="B134" s="48">
        <v>2.5</v>
      </c>
      <c r="C134" s="47">
        <v>2.5</v>
      </c>
      <c r="D134" s="83"/>
      <c r="E134" s="18"/>
    </row>
    <row r="135" spans="1:5" ht="15" customHeight="1">
      <c r="A135" s="66" t="s">
        <v>37</v>
      </c>
      <c r="B135" s="50">
        <f>B136</f>
        <v>1.7</v>
      </c>
      <c r="C135" s="50">
        <f>C136</f>
        <v>1.7</v>
      </c>
      <c r="D135" s="83"/>
      <c r="E135" s="18"/>
    </row>
    <row r="136" spans="1:5" ht="40.5" customHeight="1">
      <c r="A136" s="11" t="s">
        <v>130</v>
      </c>
      <c r="B136" s="48">
        <v>1.7</v>
      </c>
      <c r="C136" s="47">
        <v>1.7</v>
      </c>
      <c r="D136" s="83"/>
      <c r="E136" s="18"/>
    </row>
    <row r="137" spans="1:5" ht="15.75" customHeight="1">
      <c r="A137" s="51" t="s">
        <v>39</v>
      </c>
      <c r="B137" s="84">
        <f>B138</f>
        <v>1.7</v>
      </c>
      <c r="C137" s="84">
        <f>C138</f>
        <v>1.7</v>
      </c>
      <c r="D137" s="83"/>
      <c r="E137" s="18"/>
    </row>
    <row r="138" spans="1:5" ht="40.5" customHeight="1">
      <c r="A138" s="11" t="s">
        <v>130</v>
      </c>
      <c r="B138" s="48">
        <v>1.7</v>
      </c>
      <c r="C138" s="48">
        <v>1.7</v>
      </c>
      <c r="D138" s="83"/>
      <c r="E138" s="18"/>
    </row>
    <row r="139" spans="1:5" ht="17.25" customHeight="1">
      <c r="A139" s="66" t="s">
        <v>23</v>
      </c>
      <c r="B139" s="50">
        <f>B140</f>
        <v>2.5</v>
      </c>
      <c r="C139" s="50">
        <f>C140</f>
        <v>2.5</v>
      </c>
      <c r="D139" s="83"/>
      <c r="E139" s="18"/>
    </row>
    <row r="140" spans="1:5" ht="40.5" customHeight="1">
      <c r="A140" s="11" t="s">
        <v>130</v>
      </c>
      <c r="B140" s="48">
        <v>2.5</v>
      </c>
      <c r="C140" s="48">
        <v>2.5</v>
      </c>
      <c r="D140" s="83"/>
      <c r="E140" s="18"/>
    </row>
    <row r="141" spans="1:5" ht="15" customHeight="1">
      <c r="A141" s="66" t="s">
        <v>25</v>
      </c>
      <c r="B141" s="50">
        <f>B142</f>
        <v>12.7</v>
      </c>
      <c r="C141" s="50">
        <f>C142</f>
        <v>12.7</v>
      </c>
      <c r="D141" s="83"/>
      <c r="E141" s="18"/>
    </row>
    <row r="142" spans="1:5" ht="42" customHeight="1">
      <c r="A142" s="11" t="s">
        <v>130</v>
      </c>
      <c r="B142" s="48">
        <v>12.7</v>
      </c>
      <c r="C142" s="47">
        <v>12.7</v>
      </c>
      <c r="D142" s="83"/>
      <c r="E142" s="18"/>
    </row>
    <row r="143" spans="1:5" ht="23.25" customHeight="1">
      <c r="A143" s="66" t="s">
        <v>129</v>
      </c>
      <c r="B143" s="50">
        <f>B48+B51+B53+B55+B57+B59+B61+B63+B65+B67+B69+B71+B73+B75+B77+B79+B81+B83+B85+B87+B89+B91+B93+B95+B97+B99+B101+B103+B105+B107+B109+B111+B113+B115+B117+B119+B121+B123+B125+B127+B129+B131+B133+B135+B137+B139+B141</f>
        <v>395.99999999999977</v>
      </c>
      <c r="C143" s="50">
        <f>C48+C51+C53+C55+C57+C59+C61+C63+C65+C67+C69+C71+C73+C75+C77+C79+C81+C83+C85+C87+C89+C91+C93+C95+C97+C99+C101+C103+C105+C107+C109+C111+C113+C115+C117+C119+C121+C123+C125+C127+C129+C131+C133+C135+C137+C139+C141</f>
        <v>395.99999999999977</v>
      </c>
      <c r="D143" s="50"/>
      <c r="E143" s="50"/>
    </row>
    <row r="144" spans="1:5" ht="18" customHeight="1">
      <c r="A144" s="11" t="s">
        <v>15</v>
      </c>
      <c r="B144" s="48">
        <f>B49</f>
        <v>250</v>
      </c>
      <c r="C144" s="48">
        <f>C49</f>
        <v>250</v>
      </c>
      <c r="D144" s="48"/>
      <c r="E144" s="18"/>
    </row>
    <row r="145" spans="1:5" ht="38.25" customHeight="1">
      <c r="A145" s="9" t="s">
        <v>128</v>
      </c>
      <c r="B145" s="58">
        <f>B50+B52+B54+B56+B58+B60+B62+B64+B66+B68+B70+B72+B74+B76+B78+B80+B82+B84+B86+B88+B90+B92+B94+B96+B98+B100+B102+B104+B106+B108+B110+B112+B114+B116+B118+B120+B122+B124+B126+B128+B130+B132+B134+B136+B138+B140+B142</f>
        <v>146</v>
      </c>
      <c r="C145" s="58">
        <f>C50+C52+C54+C56+C58+C60+C62+C64+C66+C68+C70+C72+C74+C76+C78+C80+C82+C84+C86+C88+C90+C92+C94+C96+C98+C100+C102+C104+C106+C108+C110+C112+C114+C116+C118+C120+C122+C124+C126+C128+C130+C132+C134+C136+C138+C140+C142</f>
        <v>146</v>
      </c>
      <c r="D145" s="82"/>
      <c r="E145" s="81"/>
    </row>
    <row r="146" spans="1:5" ht="25.5" customHeight="1">
      <c r="A146" s="80" t="s">
        <v>127</v>
      </c>
      <c r="B146" s="79"/>
      <c r="C146" s="79"/>
      <c r="D146" s="79"/>
      <c r="E146" s="78"/>
    </row>
    <row r="147" spans="1:5" ht="15" customHeight="1">
      <c r="A147" s="66" t="s">
        <v>18</v>
      </c>
      <c r="B147" s="64">
        <f>B148</f>
        <v>181.2</v>
      </c>
      <c r="C147" s="64">
        <f>C148</f>
        <v>181.2</v>
      </c>
      <c r="D147" s="64"/>
      <c r="E147" s="64"/>
    </row>
    <row r="148" spans="1:5" ht="20.25" customHeight="1">
      <c r="A148" s="28" t="s">
        <v>125</v>
      </c>
      <c r="B148" s="48">
        <v>181.2</v>
      </c>
      <c r="C148" s="47">
        <v>181.2</v>
      </c>
      <c r="D148" s="47"/>
      <c r="E148" s="47"/>
    </row>
    <row r="149" spans="1:5" ht="17.25" customHeight="1">
      <c r="A149" s="51" t="s">
        <v>126</v>
      </c>
      <c r="B149" s="52">
        <f>B147</f>
        <v>181.2</v>
      </c>
      <c r="C149" s="52">
        <f>C147</f>
        <v>181.2</v>
      </c>
      <c r="D149" s="52"/>
      <c r="E149" s="52"/>
    </row>
    <row r="150" spans="1:5" ht="21" customHeight="1">
      <c r="A150" s="28" t="s">
        <v>125</v>
      </c>
      <c r="B150" s="47">
        <f>B148</f>
        <v>181.2</v>
      </c>
      <c r="C150" s="47">
        <f>C148</f>
        <v>181.2</v>
      </c>
      <c r="D150" s="47"/>
      <c r="E150" s="47"/>
    </row>
    <row r="151" spans="1:5" ht="21" customHeight="1">
      <c r="A151" s="36" t="s">
        <v>124</v>
      </c>
      <c r="B151" s="77"/>
      <c r="C151" s="77"/>
      <c r="D151" s="77"/>
      <c r="E151" s="76"/>
    </row>
    <row r="152" spans="1:5" ht="21" customHeight="1">
      <c r="A152" s="66" t="s">
        <v>18</v>
      </c>
      <c r="B152" s="52">
        <f>B154+B153</f>
        <v>50.1</v>
      </c>
      <c r="C152" s="52">
        <f>C154+C153</f>
        <v>50.1</v>
      </c>
      <c r="D152" s="52"/>
      <c r="E152" s="52"/>
    </row>
    <row r="153" spans="1:5" ht="21" customHeight="1">
      <c r="A153" s="11" t="s">
        <v>15</v>
      </c>
      <c r="B153" s="47">
        <v>25</v>
      </c>
      <c r="C153" s="47">
        <v>25</v>
      </c>
      <c r="D153" s="52"/>
      <c r="E153" s="52"/>
    </row>
    <row r="154" spans="1:5" ht="21" customHeight="1">
      <c r="A154" s="9" t="s">
        <v>122</v>
      </c>
      <c r="B154" s="47">
        <v>25.1</v>
      </c>
      <c r="C154" s="47">
        <v>25.1</v>
      </c>
      <c r="D154" s="47"/>
      <c r="E154" s="47"/>
    </row>
    <row r="155" spans="1:5" ht="21" customHeight="1">
      <c r="A155" s="51" t="s">
        <v>123</v>
      </c>
      <c r="B155" s="52">
        <f>B152</f>
        <v>50.1</v>
      </c>
      <c r="C155" s="52">
        <f>C152</f>
        <v>50.1</v>
      </c>
      <c r="D155" s="52"/>
      <c r="E155" s="52"/>
    </row>
    <row r="156" spans="1:5" ht="21" customHeight="1">
      <c r="A156" s="9" t="s">
        <v>15</v>
      </c>
      <c r="B156" s="47">
        <f>B153</f>
        <v>25</v>
      </c>
      <c r="C156" s="47">
        <f>C153</f>
        <v>25</v>
      </c>
      <c r="D156" s="52"/>
      <c r="E156" s="52"/>
    </row>
    <row r="157" spans="1:5" ht="21" customHeight="1">
      <c r="A157" s="75" t="s">
        <v>122</v>
      </c>
      <c r="B157" s="47">
        <f>B154</f>
        <v>25.1</v>
      </c>
      <c r="C157" s="47">
        <f>C154</f>
        <v>25.1</v>
      </c>
      <c r="D157" s="47"/>
      <c r="E157" s="47"/>
    </row>
    <row r="158" spans="1:5" ht="20.25" customHeight="1">
      <c r="A158" s="25" t="s">
        <v>121</v>
      </c>
      <c r="B158" s="24"/>
      <c r="C158" s="24"/>
      <c r="D158" s="24"/>
      <c r="E158" s="23"/>
    </row>
    <row r="159" spans="1:5">
      <c r="A159" s="66" t="s">
        <v>18</v>
      </c>
      <c r="B159" s="63">
        <f>B160</f>
        <v>707.9</v>
      </c>
      <c r="C159" s="63">
        <f>C160</f>
        <v>707.9</v>
      </c>
      <c r="D159" s="63"/>
      <c r="E159" s="63"/>
    </row>
    <row r="160" spans="1:5">
      <c r="A160" s="9" t="s">
        <v>29</v>
      </c>
      <c r="B160" s="47">
        <v>707.9</v>
      </c>
      <c r="C160" s="47">
        <v>707.9</v>
      </c>
      <c r="D160" s="47"/>
      <c r="E160" s="18"/>
    </row>
    <row r="161" spans="1:6" ht="15.75">
      <c r="A161" s="51" t="s">
        <v>120</v>
      </c>
      <c r="B161" s="52">
        <f>B159</f>
        <v>707.9</v>
      </c>
      <c r="C161" s="52">
        <f>C159</f>
        <v>707.9</v>
      </c>
      <c r="D161" s="52"/>
      <c r="E161" s="52"/>
    </row>
    <row r="162" spans="1:6">
      <c r="A162" s="11" t="s">
        <v>29</v>
      </c>
      <c r="B162" s="47">
        <f>B160</f>
        <v>707.9</v>
      </c>
      <c r="C162" s="47">
        <f>C160</f>
        <v>707.9</v>
      </c>
      <c r="D162" s="47"/>
      <c r="E162" s="47"/>
    </row>
    <row r="163" spans="1:6" ht="24.75" customHeight="1">
      <c r="A163" s="25" t="s">
        <v>119</v>
      </c>
      <c r="B163" s="24"/>
      <c r="C163" s="24"/>
      <c r="D163" s="24"/>
      <c r="E163" s="23"/>
    </row>
    <row r="164" spans="1:6">
      <c r="A164" s="66" t="s">
        <v>18</v>
      </c>
      <c r="B164" s="50">
        <f>B165</f>
        <v>80</v>
      </c>
      <c r="C164" s="50">
        <f>C165</f>
        <v>50</v>
      </c>
      <c r="D164" s="50"/>
      <c r="E164" s="50">
        <f>E165</f>
        <v>30</v>
      </c>
    </row>
    <row r="165" spans="1:6">
      <c r="A165" s="9" t="s">
        <v>29</v>
      </c>
      <c r="B165" s="49">
        <v>80</v>
      </c>
      <c r="C165" s="47">
        <v>50</v>
      </c>
      <c r="D165" s="47"/>
      <c r="E165" s="18">
        <v>30</v>
      </c>
    </row>
    <row r="166" spans="1:6" ht="15.75">
      <c r="A166" s="54" t="s">
        <v>118</v>
      </c>
      <c r="B166" s="74">
        <f>B164</f>
        <v>80</v>
      </c>
      <c r="C166" s="74">
        <f>C164</f>
        <v>50</v>
      </c>
      <c r="D166" s="74"/>
      <c r="E166" s="74">
        <f>E164</f>
        <v>30</v>
      </c>
    </row>
    <row r="167" spans="1:6">
      <c r="A167" s="73" t="s">
        <v>29</v>
      </c>
      <c r="B167" s="72">
        <f>B165</f>
        <v>80</v>
      </c>
      <c r="C167" s="72">
        <f>C165</f>
        <v>50</v>
      </c>
      <c r="D167" s="72"/>
      <c r="E167" s="72">
        <f>E165</f>
        <v>30</v>
      </c>
    </row>
    <row r="168" spans="1:6" ht="38.25" customHeight="1">
      <c r="A168" s="36" t="s">
        <v>117</v>
      </c>
      <c r="B168" s="71"/>
      <c r="C168" s="71"/>
      <c r="D168" s="71"/>
      <c r="E168" s="70"/>
    </row>
    <row r="169" spans="1:6" ht="16.5" customHeight="1">
      <c r="A169" s="66" t="s">
        <v>18</v>
      </c>
      <c r="B169" s="64">
        <f>B170+B171</f>
        <v>5405.1</v>
      </c>
      <c r="C169" s="64">
        <f>C170+C171</f>
        <v>3961.8999999999996</v>
      </c>
      <c r="D169" s="64"/>
      <c r="E169" s="64">
        <f>E170+E171</f>
        <v>1443.2</v>
      </c>
    </row>
    <row r="170" spans="1:6" ht="19.5" customHeight="1">
      <c r="A170" s="11" t="s">
        <v>15</v>
      </c>
      <c r="B170" s="58">
        <v>3060.4</v>
      </c>
      <c r="C170" s="57">
        <v>2789.6</v>
      </c>
      <c r="D170" s="57"/>
      <c r="E170" s="67">
        <v>270.8</v>
      </c>
    </row>
    <row r="171" spans="1:6" ht="40.5" customHeight="1">
      <c r="A171" s="9" t="s">
        <v>4</v>
      </c>
      <c r="B171" s="58">
        <v>2344.6999999999998</v>
      </c>
      <c r="C171" s="57">
        <v>1172.3</v>
      </c>
      <c r="D171" s="57"/>
      <c r="E171" s="69">
        <v>1172.4000000000001</v>
      </c>
    </row>
    <row r="172" spans="1:6" ht="18.75" customHeight="1">
      <c r="A172" s="54" t="s">
        <v>116</v>
      </c>
      <c r="B172" s="52">
        <f>B169</f>
        <v>5405.1</v>
      </c>
      <c r="C172" s="52">
        <f>C169</f>
        <v>3961.8999999999996</v>
      </c>
      <c r="D172" s="52"/>
      <c r="E172" s="52">
        <f>E169</f>
        <v>1443.2</v>
      </c>
    </row>
    <row r="173" spans="1:6" ht="17.25" customHeight="1">
      <c r="A173" s="11" t="s">
        <v>15</v>
      </c>
      <c r="B173" s="47">
        <f>B170</f>
        <v>3060.4</v>
      </c>
      <c r="C173" s="47">
        <f>C170</f>
        <v>2789.6</v>
      </c>
      <c r="D173" s="47"/>
      <c r="E173" s="47">
        <f>E170</f>
        <v>270.8</v>
      </c>
    </row>
    <row r="174" spans="1:6" ht="38.25" customHeight="1">
      <c r="A174" s="11" t="s">
        <v>4</v>
      </c>
      <c r="B174" s="61">
        <f>B171</f>
        <v>2344.6999999999998</v>
      </c>
      <c r="C174" s="61">
        <f>C171</f>
        <v>1172.3</v>
      </c>
      <c r="D174" s="61"/>
      <c r="E174" s="61">
        <f>E171</f>
        <v>1172.4000000000001</v>
      </c>
    </row>
    <row r="175" spans="1:6" ht="26.25" customHeight="1">
      <c r="A175" s="36" t="s">
        <v>115</v>
      </c>
      <c r="B175" s="60"/>
      <c r="C175" s="60"/>
      <c r="D175" s="60"/>
      <c r="E175" s="59"/>
      <c r="F175" s="68"/>
    </row>
    <row r="176" spans="1:6" ht="17.25" customHeight="1">
      <c r="A176" s="66" t="s">
        <v>18</v>
      </c>
      <c r="B176" s="52">
        <f>B177</f>
        <v>55.9</v>
      </c>
      <c r="C176" s="52">
        <f>C177</f>
        <v>55.9</v>
      </c>
      <c r="D176" s="52"/>
      <c r="E176" s="52"/>
    </row>
    <row r="177" spans="1:5">
      <c r="A177" s="11" t="s">
        <v>17</v>
      </c>
      <c r="B177" s="57">
        <v>55.9</v>
      </c>
      <c r="C177" s="57">
        <v>55.9</v>
      </c>
      <c r="D177" s="47"/>
      <c r="E177" s="18"/>
    </row>
    <row r="178" spans="1:5" ht="17.25" customHeight="1">
      <c r="A178" s="31" t="s">
        <v>114</v>
      </c>
      <c r="B178" s="50">
        <f>B179+B180</f>
        <v>575.70000000000005</v>
      </c>
      <c r="C178" s="52">
        <f>C179+C180</f>
        <v>575.70000000000005</v>
      </c>
      <c r="D178" s="52">
        <f>D179+D180</f>
        <v>368.5</v>
      </c>
      <c r="E178" s="52"/>
    </row>
    <row r="179" spans="1:5">
      <c r="A179" s="11" t="s">
        <v>15</v>
      </c>
      <c r="B179" s="48">
        <v>573.1</v>
      </c>
      <c r="C179" s="47">
        <v>573.1</v>
      </c>
      <c r="D179" s="47">
        <v>368.5</v>
      </c>
      <c r="E179" s="18"/>
    </row>
    <row r="180" spans="1:5">
      <c r="A180" s="28" t="s">
        <v>34</v>
      </c>
      <c r="B180" s="48">
        <v>2.6</v>
      </c>
      <c r="C180" s="47">
        <v>2.6</v>
      </c>
      <c r="D180" s="47"/>
      <c r="E180" s="18"/>
    </row>
    <row r="181" spans="1:5" ht="16.5" customHeight="1">
      <c r="A181" s="55" t="s">
        <v>113</v>
      </c>
      <c r="B181" s="50">
        <f>B182+B183</f>
        <v>176.9</v>
      </c>
      <c r="C181" s="52">
        <f>C182+C183</f>
        <v>176.9</v>
      </c>
      <c r="D181" s="52">
        <f>D182+D183</f>
        <v>95.7</v>
      </c>
      <c r="E181" s="52"/>
    </row>
    <row r="182" spans="1:5" ht="20.25" customHeight="1">
      <c r="A182" s="11" t="s">
        <v>15</v>
      </c>
      <c r="B182" s="48">
        <v>171.1</v>
      </c>
      <c r="C182" s="47">
        <v>171.1</v>
      </c>
      <c r="D182" s="47">
        <v>95.7</v>
      </c>
      <c r="E182" s="18"/>
    </row>
    <row r="183" spans="1:5" ht="15" customHeight="1">
      <c r="A183" s="28" t="s">
        <v>34</v>
      </c>
      <c r="B183" s="48">
        <v>5.8</v>
      </c>
      <c r="C183" s="47">
        <v>5.8</v>
      </c>
      <c r="D183" s="47"/>
      <c r="E183" s="18"/>
    </row>
    <row r="184" spans="1:5" ht="17.25" customHeight="1">
      <c r="A184" s="31" t="s">
        <v>112</v>
      </c>
      <c r="B184" s="50">
        <f>B185+B186</f>
        <v>301.89999999999998</v>
      </c>
      <c r="C184" s="52">
        <f>C185+C186</f>
        <v>301.89999999999998</v>
      </c>
      <c r="D184" s="52">
        <f>D185+D186</f>
        <v>200.2</v>
      </c>
      <c r="E184" s="52"/>
    </row>
    <row r="185" spans="1:5" ht="19.5" customHeight="1">
      <c r="A185" s="11" t="s">
        <v>15</v>
      </c>
      <c r="B185" s="48">
        <v>298.39999999999998</v>
      </c>
      <c r="C185" s="47">
        <v>298.39999999999998</v>
      </c>
      <c r="D185" s="47">
        <v>200.2</v>
      </c>
      <c r="E185" s="18"/>
    </row>
    <row r="186" spans="1:5" ht="17.25" customHeight="1">
      <c r="A186" s="28" t="s">
        <v>34</v>
      </c>
      <c r="B186" s="48">
        <v>3.5</v>
      </c>
      <c r="C186" s="47">
        <v>3.5</v>
      </c>
      <c r="D186" s="47"/>
      <c r="E186" s="18"/>
    </row>
    <row r="187" spans="1:5" ht="18.75" customHeight="1">
      <c r="A187" s="55" t="s">
        <v>111</v>
      </c>
      <c r="B187" s="50">
        <f>B188+B189+B190</f>
        <v>236.29999999999998</v>
      </c>
      <c r="C187" s="50">
        <f>C188+C189+C190</f>
        <v>221.29999999999998</v>
      </c>
      <c r="D187" s="50">
        <f>D188+D189+D190</f>
        <v>144.19999999999999</v>
      </c>
      <c r="E187" s="50">
        <f>E188+E189+E190</f>
        <v>15</v>
      </c>
    </row>
    <row r="188" spans="1:5" ht="18" customHeight="1">
      <c r="A188" s="11" t="s">
        <v>15</v>
      </c>
      <c r="B188" s="48">
        <v>203.7</v>
      </c>
      <c r="C188" s="47">
        <v>203.7</v>
      </c>
      <c r="D188" s="47">
        <v>141.69999999999999</v>
      </c>
      <c r="E188" s="18"/>
    </row>
    <row r="189" spans="1:5" ht="17.25" customHeight="1">
      <c r="A189" s="15" t="s">
        <v>34</v>
      </c>
      <c r="B189" s="48">
        <v>17.600000000000001</v>
      </c>
      <c r="C189" s="47">
        <v>17.600000000000001</v>
      </c>
      <c r="D189" s="47">
        <v>2.5</v>
      </c>
      <c r="E189" s="18"/>
    </row>
    <row r="190" spans="1:5" ht="17.25" customHeight="1">
      <c r="A190" s="28" t="s">
        <v>104</v>
      </c>
      <c r="B190" s="48">
        <v>15</v>
      </c>
      <c r="C190" s="47"/>
      <c r="D190" s="47"/>
      <c r="E190" s="18">
        <v>15</v>
      </c>
    </row>
    <row r="191" spans="1:5" ht="15.75" customHeight="1">
      <c r="A191" s="31" t="s">
        <v>110</v>
      </c>
      <c r="B191" s="50">
        <f>B192+B193</f>
        <v>287.7</v>
      </c>
      <c r="C191" s="52">
        <f>C192+C193</f>
        <v>287.7</v>
      </c>
      <c r="D191" s="52">
        <f>D192+D193</f>
        <v>181.2</v>
      </c>
      <c r="E191" s="52"/>
    </row>
    <row r="192" spans="1:5" ht="15" customHeight="1">
      <c r="A192" s="11" t="s">
        <v>15</v>
      </c>
      <c r="B192" s="58">
        <v>258.7</v>
      </c>
      <c r="C192" s="57">
        <v>258.7</v>
      </c>
      <c r="D192" s="57">
        <v>181.2</v>
      </c>
      <c r="E192" s="18"/>
    </row>
    <row r="193" spans="1:5" ht="14.25" customHeight="1">
      <c r="A193" s="28" t="s">
        <v>34</v>
      </c>
      <c r="B193" s="48">
        <v>29</v>
      </c>
      <c r="C193" s="47">
        <v>29</v>
      </c>
      <c r="D193" s="47"/>
      <c r="E193" s="18"/>
    </row>
    <row r="194" spans="1:5" ht="32.25" customHeight="1">
      <c r="A194" s="31" t="s">
        <v>109</v>
      </c>
      <c r="B194" s="50">
        <f>B195+B196</f>
        <v>657.69999999999993</v>
      </c>
      <c r="C194" s="50">
        <f>C195+C196</f>
        <v>635.5</v>
      </c>
      <c r="D194" s="50">
        <f>D195+D196</f>
        <v>287.89999999999998</v>
      </c>
      <c r="E194" s="50">
        <f>E195+E196</f>
        <v>22.2</v>
      </c>
    </row>
    <row r="195" spans="1:5" ht="18" customHeight="1">
      <c r="A195" s="11" t="s">
        <v>15</v>
      </c>
      <c r="B195" s="48">
        <v>533.4</v>
      </c>
      <c r="C195" s="47">
        <v>533.4</v>
      </c>
      <c r="D195" s="47">
        <v>287.89999999999998</v>
      </c>
      <c r="E195" s="18"/>
    </row>
    <row r="196" spans="1:5">
      <c r="A196" s="15" t="s">
        <v>34</v>
      </c>
      <c r="B196" s="58">
        <v>124.3</v>
      </c>
      <c r="C196" s="57">
        <v>102.1</v>
      </c>
      <c r="D196" s="57"/>
      <c r="E196" s="67">
        <v>22.2</v>
      </c>
    </row>
    <row r="197" spans="1:5" ht="20.25" customHeight="1">
      <c r="A197" s="31" t="s">
        <v>108</v>
      </c>
      <c r="B197" s="50">
        <f>B198+B199</f>
        <v>313.2</v>
      </c>
      <c r="C197" s="50">
        <f>C198+C199</f>
        <v>308.8</v>
      </c>
      <c r="D197" s="50">
        <f>D198+D199</f>
        <v>217.8</v>
      </c>
      <c r="E197" s="50">
        <f>E198+E199</f>
        <v>4.4000000000000004</v>
      </c>
    </row>
    <row r="198" spans="1:5" ht="17.25" customHeight="1">
      <c r="A198" s="11" t="s">
        <v>15</v>
      </c>
      <c r="B198" s="48">
        <v>298.7</v>
      </c>
      <c r="C198" s="47">
        <v>298.7</v>
      </c>
      <c r="D198" s="47">
        <v>217.8</v>
      </c>
      <c r="E198" s="18"/>
    </row>
    <row r="199" spans="1:5">
      <c r="A199" s="15" t="s">
        <v>34</v>
      </c>
      <c r="B199" s="48">
        <v>14.5</v>
      </c>
      <c r="C199" s="47">
        <v>10.1</v>
      </c>
      <c r="D199" s="47"/>
      <c r="E199" s="18">
        <v>4.4000000000000004</v>
      </c>
    </row>
    <row r="200" spans="1:5" ht="15.75">
      <c r="A200" s="31" t="s">
        <v>107</v>
      </c>
      <c r="B200" s="50">
        <f>B201+B202</f>
        <v>567.79999999999995</v>
      </c>
      <c r="C200" s="52">
        <f>C201+C202</f>
        <v>567.29999999999995</v>
      </c>
      <c r="D200" s="52">
        <f>D201+D202</f>
        <v>380</v>
      </c>
      <c r="E200" s="52">
        <f>E201+E202</f>
        <v>0.5</v>
      </c>
    </row>
    <row r="201" spans="1:5">
      <c r="A201" s="11" t="s">
        <v>15</v>
      </c>
      <c r="B201" s="48">
        <v>527.5</v>
      </c>
      <c r="C201" s="47">
        <v>527.5</v>
      </c>
      <c r="D201" s="47">
        <v>380</v>
      </c>
      <c r="E201" s="18"/>
    </row>
    <row r="202" spans="1:5" ht="16.5" customHeight="1">
      <c r="A202" s="15" t="s">
        <v>34</v>
      </c>
      <c r="B202" s="48">
        <v>40.299999999999997</v>
      </c>
      <c r="C202" s="47">
        <v>39.799999999999997</v>
      </c>
      <c r="D202" s="47"/>
      <c r="E202" s="18">
        <v>0.5</v>
      </c>
    </row>
    <row r="203" spans="1:5" ht="15.75">
      <c r="A203" s="31" t="s">
        <v>106</v>
      </c>
      <c r="B203" s="50">
        <f>B204+B205</f>
        <v>226.4</v>
      </c>
      <c r="C203" s="52">
        <f>C204+C205</f>
        <v>226.4</v>
      </c>
      <c r="D203" s="52">
        <f>D204+D205</f>
        <v>92.4</v>
      </c>
      <c r="E203" s="52"/>
    </row>
    <row r="204" spans="1:5">
      <c r="A204" s="11" t="s">
        <v>15</v>
      </c>
      <c r="B204" s="48">
        <v>139.4</v>
      </c>
      <c r="C204" s="47">
        <v>139.4</v>
      </c>
      <c r="D204" s="47">
        <v>92.4</v>
      </c>
      <c r="E204" s="18"/>
    </row>
    <row r="205" spans="1:5">
      <c r="A205" s="15" t="s">
        <v>34</v>
      </c>
      <c r="B205" s="48">
        <v>87</v>
      </c>
      <c r="C205" s="47">
        <v>87</v>
      </c>
      <c r="D205" s="47"/>
      <c r="E205" s="18"/>
    </row>
    <row r="206" spans="1:5">
      <c r="A206" s="40" t="s">
        <v>105</v>
      </c>
      <c r="B206" s="50">
        <f>B176+B178+B181+B184+B187+B191+B194+B197+B200+B203</f>
        <v>3399.4999999999995</v>
      </c>
      <c r="C206" s="52">
        <f>C176+C178+C181+C184+C187+C191+C194+C197+C200+C203</f>
        <v>3357.4</v>
      </c>
      <c r="D206" s="52">
        <f>D176+D178+D181+D184+D187+D191+D194+D197+D200+D203</f>
        <v>1967.8999999999999</v>
      </c>
      <c r="E206" s="52">
        <f>E176+E178+E181+E184+E187+E191+E194+E197+E200+E203</f>
        <v>42.1</v>
      </c>
    </row>
    <row r="207" spans="1:5">
      <c r="A207" s="11" t="s">
        <v>15</v>
      </c>
      <c r="B207" s="48">
        <f>B177+B179+B182+B185+B188+B192+B195+B198+B201+B204</f>
        <v>3059.9</v>
      </c>
      <c r="C207" s="48">
        <f>C177+C179+C182+C185+C188+C192+C195+C198+C201+C204</f>
        <v>3059.9</v>
      </c>
      <c r="D207" s="48">
        <f>D177+D179+D182+D185+D188+D192+D195+D198+D201+D204</f>
        <v>1965.3999999999999</v>
      </c>
      <c r="E207" s="48"/>
    </row>
    <row r="208" spans="1:5">
      <c r="A208" s="15" t="s">
        <v>12</v>
      </c>
      <c r="B208" s="62">
        <f>B180+B183+B186+B189+B193+B196+B199+B202+B205</f>
        <v>324.60000000000002</v>
      </c>
      <c r="C208" s="61">
        <f>C180+C183+C186+C189+C193+C196+C199+C202+C205</f>
        <v>297.5</v>
      </c>
      <c r="D208" s="61">
        <f>D180+D183+D186+D189+D193+D196+D199+D202+D205</f>
        <v>2.5</v>
      </c>
      <c r="E208" s="61">
        <f>E180+E183+E186+E189+E193+E196+E199+E202+E205</f>
        <v>27.1</v>
      </c>
    </row>
    <row r="209" spans="1:5">
      <c r="A209" s="28" t="s">
        <v>104</v>
      </c>
      <c r="B209" s="47">
        <f>B190</f>
        <v>15</v>
      </c>
      <c r="C209" s="47"/>
      <c r="D209" s="47"/>
      <c r="E209" s="47">
        <f>E190</f>
        <v>15</v>
      </c>
    </row>
    <row r="210" spans="1:5" ht="24" customHeight="1">
      <c r="A210" s="25" t="s">
        <v>103</v>
      </c>
      <c r="B210" s="24"/>
      <c r="C210" s="24"/>
      <c r="D210" s="24"/>
      <c r="E210" s="23"/>
    </row>
    <row r="211" spans="1:5" ht="20.25" customHeight="1">
      <c r="A211" s="66" t="s">
        <v>18</v>
      </c>
      <c r="B211" s="52">
        <f>B212</f>
        <v>244.2</v>
      </c>
      <c r="C211" s="52">
        <f>C212</f>
        <v>244.2</v>
      </c>
      <c r="D211" s="52"/>
      <c r="E211" s="52"/>
    </row>
    <row r="212" spans="1:5" ht="15.75" customHeight="1">
      <c r="A212" s="9" t="s">
        <v>17</v>
      </c>
      <c r="B212" s="57">
        <v>244.2</v>
      </c>
      <c r="C212" s="57">
        <v>244.2</v>
      </c>
      <c r="D212" s="65"/>
      <c r="E212" s="18"/>
    </row>
    <row r="213" spans="1:5" ht="18.75" customHeight="1">
      <c r="A213" s="40" t="s">
        <v>102</v>
      </c>
      <c r="B213" s="64">
        <f>B214+B215+B216</f>
        <v>1882</v>
      </c>
      <c r="C213" s="63">
        <f>C214+C215+C216</f>
        <v>1876.2</v>
      </c>
      <c r="D213" s="63">
        <f>D214+D215+D216</f>
        <v>1125.6000000000001</v>
      </c>
      <c r="E213" s="63">
        <f>E214+E215+E216</f>
        <v>5.8</v>
      </c>
    </row>
    <row r="214" spans="1:5" ht="17.25" customHeight="1">
      <c r="A214" s="11" t="s">
        <v>15</v>
      </c>
      <c r="B214" s="48">
        <v>1747.3</v>
      </c>
      <c r="C214" s="47">
        <v>1747.3</v>
      </c>
      <c r="D214" s="47">
        <v>1106.7</v>
      </c>
      <c r="E214" s="18"/>
    </row>
    <row r="215" spans="1:5" ht="16.5" customHeight="1">
      <c r="A215" s="15" t="s">
        <v>34</v>
      </c>
      <c r="B215" s="48">
        <v>110</v>
      </c>
      <c r="C215" s="47">
        <v>104.2</v>
      </c>
      <c r="D215" s="47"/>
      <c r="E215" s="18">
        <v>5.8</v>
      </c>
    </row>
    <row r="216" spans="1:5" ht="18.75" customHeight="1">
      <c r="A216" s="15" t="s">
        <v>20</v>
      </c>
      <c r="B216" s="48">
        <v>24.7</v>
      </c>
      <c r="C216" s="47">
        <v>24.7</v>
      </c>
      <c r="D216" s="47">
        <v>18.899999999999999</v>
      </c>
      <c r="E216" s="18"/>
    </row>
    <row r="217" spans="1:5" ht="19.5" customHeight="1">
      <c r="A217" s="31" t="s">
        <v>101</v>
      </c>
      <c r="B217" s="50">
        <f>B218+B219+B220</f>
        <v>302.90000000000003</v>
      </c>
      <c r="C217" s="52">
        <f>C218+C219+C220</f>
        <v>302.90000000000003</v>
      </c>
      <c r="D217" s="52">
        <f>D218+D219+D220</f>
        <v>202.20000000000002</v>
      </c>
      <c r="E217" s="52"/>
    </row>
    <row r="218" spans="1:5">
      <c r="A218" s="11" t="s">
        <v>15</v>
      </c>
      <c r="B218" s="48">
        <v>262.8</v>
      </c>
      <c r="C218" s="47">
        <v>262.8</v>
      </c>
      <c r="D218" s="47">
        <v>196.8</v>
      </c>
      <c r="E218" s="18"/>
    </row>
    <row r="219" spans="1:5" ht="16.5" customHeight="1">
      <c r="A219" s="15" t="s">
        <v>34</v>
      </c>
      <c r="B219" s="48">
        <v>33</v>
      </c>
      <c r="C219" s="47">
        <v>33</v>
      </c>
      <c r="D219" s="47"/>
      <c r="E219" s="18"/>
    </row>
    <row r="220" spans="1:5" ht="16.5" customHeight="1">
      <c r="A220" s="15" t="s">
        <v>20</v>
      </c>
      <c r="B220" s="62">
        <v>7.1</v>
      </c>
      <c r="C220" s="61">
        <v>7.1</v>
      </c>
      <c r="D220" s="61">
        <v>5.4</v>
      </c>
      <c r="E220" s="18"/>
    </row>
    <row r="221" spans="1:5">
      <c r="A221" s="40" t="s">
        <v>100</v>
      </c>
      <c r="B221" s="50">
        <f>B213+B217+B211</f>
        <v>2429.1</v>
      </c>
      <c r="C221" s="50">
        <f>C213+C217+C211</f>
        <v>2423.2999999999997</v>
      </c>
      <c r="D221" s="50">
        <f>D213+D217+D211</f>
        <v>1327.8000000000002</v>
      </c>
      <c r="E221" s="50">
        <f>E213+E217+E211</f>
        <v>5.8</v>
      </c>
    </row>
    <row r="222" spans="1:5" ht="18.75" customHeight="1">
      <c r="A222" s="11" t="s">
        <v>15</v>
      </c>
      <c r="B222" s="48">
        <f>B214+B218+B212</f>
        <v>2254.2999999999997</v>
      </c>
      <c r="C222" s="48">
        <f>C214+C218+C212</f>
        <v>2254.2999999999997</v>
      </c>
      <c r="D222" s="48">
        <f>D214+D218+D212</f>
        <v>1303.5</v>
      </c>
      <c r="E222" s="48"/>
    </row>
    <row r="223" spans="1:5">
      <c r="A223" s="15" t="s">
        <v>12</v>
      </c>
      <c r="B223" s="48">
        <f>B215+B219</f>
        <v>143</v>
      </c>
      <c r="C223" s="47">
        <f>C215+C219</f>
        <v>137.19999999999999</v>
      </c>
      <c r="D223" s="47"/>
      <c r="E223" s="47">
        <f>E215+E219</f>
        <v>5.8</v>
      </c>
    </row>
    <row r="224" spans="1:5" ht="16.5" customHeight="1">
      <c r="A224" s="28" t="s">
        <v>20</v>
      </c>
      <c r="B224" s="48">
        <f>B216+B220</f>
        <v>31.799999999999997</v>
      </c>
      <c r="C224" s="47">
        <f>C216+C220</f>
        <v>31.799999999999997</v>
      </c>
      <c r="D224" s="47">
        <f>D216+D220</f>
        <v>24.299999999999997</v>
      </c>
      <c r="E224" s="47"/>
    </row>
    <row r="225" spans="1:5" ht="25.5" customHeight="1">
      <c r="A225" s="36" t="s">
        <v>99</v>
      </c>
      <c r="B225" s="60"/>
      <c r="C225" s="60"/>
      <c r="D225" s="60"/>
      <c r="E225" s="59"/>
    </row>
    <row r="226" spans="1:5" ht="18.75" customHeight="1">
      <c r="A226" s="31" t="s">
        <v>18</v>
      </c>
      <c r="B226" s="50">
        <f>B227+B228</f>
        <v>1984.1</v>
      </c>
      <c r="C226" s="50">
        <f>C227+C228</f>
        <v>1961.6</v>
      </c>
      <c r="D226" s="50">
        <f>D227+D228</f>
        <v>1008.0999999999999</v>
      </c>
      <c r="E226" s="50">
        <f>E227+E228</f>
        <v>22.5</v>
      </c>
    </row>
    <row r="227" spans="1:5" ht="17.25" customHeight="1">
      <c r="A227" s="11" t="s">
        <v>15</v>
      </c>
      <c r="B227" s="58">
        <v>376.1</v>
      </c>
      <c r="C227" s="57">
        <v>353.6</v>
      </c>
      <c r="D227" s="47">
        <v>144.30000000000001</v>
      </c>
      <c r="E227" s="18">
        <v>22.5</v>
      </c>
    </row>
    <row r="228" spans="1:5" ht="21" customHeight="1">
      <c r="A228" s="56" t="s">
        <v>98</v>
      </c>
      <c r="B228" s="48">
        <v>1608</v>
      </c>
      <c r="C228" s="47">
        <v>1608</v>
      </c>
      <c r="D228" s="47">
        <v>863.8</v>
      </c>
      <c r="E228" s="18"/>
    </row>
    <row r="229" spans="1:5" ht="18" customHeight="1">
      <c r="A229" s="55" t="s">
        <v>97</v>
      </c>
      <c r="B229" s="50">
        <f>B230+B231+B232</f>
        <v>863</v>
      </c>
      <c r="C229" s="52">
        <f>C230+C231+C232</f>
        <v>863</v>
      </c>
      <c r="D229" s="52">
        <f>D230+D231+D232</f>
        <v>537.1</v>
      </c>
      <c r="E229" s="52"/>
    </row>
    <row r="230" spans="1:5">
      <c r="A230" s="11" t="s">
        <v>15</v>
      </c>
      <c r="B230" s="48">
        <v>562.6</v>
      </c>
      <c r="C230" s="47">
        <v>562.6</v>
      </c>
      <c r="D230" s="47">
        <v>373.6</v>
      </c>
      <c r="E230" s="18"/>
    </row>
    <row r="231" spans="1:5" ht="14.25" customHeight="1">
      <c r="A231" s="15" t="s">
        <v>34</v>
      </c>
      <c r="B231" s="48">
        <v>77.8</v>
      </c>
      <c r="C231" s="47">
        <v>77.8</v>
      </c>
      <c r="D231" s="47"/>
      <c r="E231" s="18"/>
    </row>
    <row r="232" spans="1:5" ht="18" customHeight="1">
      <c r="A232" s="28" t="s">
        <v>20</v>
      </c>
      <c r="B232" s="48">
        <v>222.6</v>
      </c>
      <c r="C232" s="47">
        <v>222.6</v>
      </c>
      <c r="D232" s="47">
        <v>163.5</v>
      </c>
      <c r="E232" s="18"/>
    </row>
    <row r="233" spans="1:5" ht="15.75">
      <c r="A233" s="54" t="s">
        <v>96</v>
      </c>
      <c r="B233" s="50">
        <f>B234+B235+B236</f>
        <v>335.5</v>
      </c>
      <c r="C233" s="52">
        <f>C234+C235+C236</f>
        <v>335.5</v>
      </c>
      <c r="D233" s="52">
        <f>D234+D235+D236</f>
        <v>214</v>
      </c>
      <c r="E233" s="52"/>
    </row>
    <row r="234" spans="1:5">
      <c r="A234" s="9" t="s">
        <v>15</v>
      </c>
      <c r="B234" s="48">
        <v>212.6</v>
      </c>
      <c r="C234" s="47">
        <v>212.6</v>
      </c>
      <c r="D234" s="47">
        <v>146.9</v>
      </c>
      <c r="E234" s="18"/>
    </row>
    <row r="235" spans="1:5">
      <c r="A235" s="42" t="s">
        <v>34</v>
      </c>
      <c r="B235" s="48">
        <v>31.4</v>
      </c>
      <c r="C235" s="47">
        <v>31.4</v>
      </c>
      <c r="D235" s="47"/>
      <c r="E235" s="18"/>
    </row>
    <row r="236" spans="1:5" ht="17.25" customHeight="1">
      <c r="A236" s="28" t="s">
        <v>20</v>
      </c>
      <c r="B236" s="48">
        <v>91.5</v>
      </c>
      <c r="C236" s="47">
        <v>91.5</v>
      </c>
      <c r="D236" s="47">
        <v>67.099999999999994</v>
      </c>
      <c r="E236" s="18"/>
    </row>
    <row r="237" spans="1:5" ht="15.75">
      <c r="A237" s="51" t="s">
        <v>95</v>
      </c>
      <c r="B237" s="50">
        <f>B238+B239+B240</f>
        <v>719.30000000000007</v>
      </c>
      <c r="C237" s="50">
        <f>C238+C239+C240</f>
        <v>719.30000000000007</v>
      </c>
      <c r="D237" s="50">
        <f>D238+D239+D240</f>
        <v>473.1</v>
      </c>
      <c r="E237" s="50"/>
    </row>
    <row r="238" spans="1:5">
      <c r="A238" s="11" t="s">
        <v>15</v>
      </c>
      <c r="B238" s="48">
        <v>445.6</v>
      </c>
      <c r="C238" s="47">
        <v>445.6</v>
      </c>
      <c r="D238" s="47">
        <v>310.7</v>
      </c>
      <c r="E238" s="18"/>
    </row>
    <row r="239" spans="1:5" ht="13.5" customHeight="1">
      <c r="A239" s="15" t="s">
        <v>34</v>
      </c>
      <c r="B239" s="48">
        <v>55.3</v>
      </c>
      <c r="C239" s="47">
        <v>55.3</v>
      </c>
      <c r="D239" s="47"/>
      <c r="E239" s="18"/>
    </row>
    <row r="240" spans="1:5" ht="18.75" customHeight="1">
      <c r="A240" s="28" t="s">
        <v>20</v>
      </c>
      <c r="B240" s="48">
        <v>218.4</v>
      </c>
      <c r="C240" s="47">
        <v>218.4</v>
      </c>
      <c r="D240" s="47">
        <v>162.4</v>
      </c>
      <c r="E240" s="18"/>
    </row>
    <row r="241" spans="1:5" ht="16.5" customHeight="1">
      <c r="A241" s="51" t="s">
        <v>94</v>
      </c>
      <c r="B241" s="50">
        <f>B242+B243+B244</f>
        <v>563.79999999999995</v>
      </c>
      <c r="C241" s="52">
        <f>C242+C243+C244</f>
        <v>563.79999999999995</v>
      </c>
      <c r="D241" s="52">
        <f>D242+D243+D244</f>
        <v>345.4</v>
      </c>
      <c r="E241" s="52"/>
    </row>
    <row r="242" spans="1:5" ht="16.5" customHeight="1">
      <c r="A242" s="11" t="s">
        <v>15</v>
      </c>
      <c r="B242" s="48">
        <v>314.2</v>
      </c>
      <c r="C242" s="47">
        <v>314.2</v>
      </c>
      <c r="D242" s="47">
        <v>210.4</v>
      </c>
      <c r="E242" s="18"/>
    </row>
    <row r="243" spans="1:5" ht="15" customHeight="1">
      <c r="A243" s="15" t="s">
        <v>34</v>
      </c>
      <c r="B243" s="48">
        <v>66</v>
      </c>
      <c r="C243" s="47">
        <v>66</v>
      </c>
      <c r="D243" s="47"/>
      <c r="E243" s="18"/>
    </row>
    <row r="244" spans="1:5" ht="18.75" customHeight="1">
      <c r="A244" s="15" t="s">
        <v>20</v>
      </c>
      <c r="B244" s="48">
        <v>183.6</v>
      </c>
      <c r="C244" s="47">
        <v>183.6</v>
      </c>
      <c r="D244" s="47">
        <v>135</v>
      </c>
      <c r="E244" s="18"/>
    </row>
    <row r="245" spans="1:5" ht="15.75" customHeight="1">
      <c r="A245" s="53" t="s">
        <v>93</v>
      </c>
      <c r="B245" s="50">
        <f>B246+B247+B248</f>
        <v>558.5</v>
      </c>
      <c r="C245" s="52">
        <f>C246+C247+C248</f>
        <v>557.9</v>
      </c>
      <c r="D245" s="52">
        <f>D246+D247+D248</f>
        <v>340.5</v>
      </c>
      <c r="E245" s="52">
        <f>E246+E247+E248</f>
        <v>0.6</v>
      </c>
    </row>
    <row r="246" spans="1:5" ht="17.25" customHeight="1">
      <c r="A246" s="11" t="s">
        <v>15</v>
      </c>
      <c r="B246" s="48">
        <v>311.5</v>
      </c>
      <c r="C246" s="47">
        <v>311.5</v>
      </c>
      <c r="D246" s="47">
        <v>204.2</v>
      </c>
      <c r="E246" s="18"/>
    </row>
    <row r="247" spans="1:5">
      <c r="A247" s="15" t="s">
        <v>34</v>
      </c>
      <c r="B247" s="48">
        <v>60.8</v>
      </c>
      <c r="C247" s="48">
        <v>60.2</v>
      </c>
      <c r="D247" s="48"/>
      <c r="E247" s="18">
        <v>0.6</v>
      </c>
    </row>
    <row r="248" spans="1:5" ht="18" customHeight="1">
      <c r="A248" s="15" t="s">
        <v>20</v>
      </c>
      <c r="B248" s="48">
        <v>186.2</v>
      </c>
      <c r="C248" s="47">
        <v>186.2</v>
      </c>
      <c r="D248" s="47">
        <v>136.30000000000001</v>
      </c>
      <c r="E248" s="18"/>
    </row>
    <row r="249" spans="1:5" ht="17.25" customHeight="1">
      <c r="A249" s="51" t="s">
        <v>92</v>
      </c>
      <c r="B249" s="50">
        <f>B250+B251+B252</f>
        <v>311.39999999999998</v>
      </c>
      <c r="C249" s="52">
        <f>C250+C251+C252</f>
        <v>311.39999999999998</v>
      </c>
      <c r="D249" s="52">
        <f>D250+D251+D252</f>
        <v>195.9</v>
      </c>
      <c r="E249" s="52"/>
    </row>
    <row r="250" spans="1:5" ht="17.25" customHeight="1">
      <c r="A250" s="11" t="s">
        <v>15</v>
      </c>
      <c r="B250" s="48">
        <v>207.2</v>
      </c>
      <c r="C250" s="47">
        <v>207.2</v>
      </c>
      <c r="D250" s="47">
        <v>139.30000000000001</v>
      </c>
      <c r="E250" s="18"/>
    </row>
    <row r="251" spans="1:5" ht="17.25" customHeight="1">
      <c r="A251" s="15" t="s">
        <v>34</v>
      </c>
      <c r="B251" s="48">
        <v>27</v>
      </c>
      <c r="C251" s="47">
        <v>27</v>
      </c>
      <c r="D251" s="47"/>
      <c r="E251" s="18"/>
    </row>
    <row r="252" spans="1:5" ht="16.5" customHeight="1">
      <c r="A252" s="15" t="s">
        <v>20</v>
      </c>
      <c r="B252" s="48">
        <v>77.2</v>
      </c>
      <c r="C252" s="47">
        <v>77.2</v>
      </c>
      <c r="D252" s="47">
        <v>56.6</v>
      </c>
      <c r="E252" s="18"/>
    </row>
    <row r="253" spans="1:5" ht="15.75">
      <c r="A253" s="51" t="s">
        <v>91</v>
      </c>
      <c r="B253" s="50">
        <f>B254+B255+B256</f>
        <v>320.40000000000003</v>
      </c>
      <c r="C253" s="50">
        <f>C254+C255+C256</f>
        <v>320.40000000000003</v>
      </c>
      <c r="D253" s="50">
        <f>D254+D255+D256</f>
        <v>200.20000000000002</v>
      </c>
      <c r="E253" s="50"/>
    </row>
    <row r="254" spans="1:5" ht="19.5" customHeight="1">
      <c r="A254" s="11" t="s">
        <v>15</v>
      </c>
      <c r="B254" s="49">
        <v>200.4</v>
      </c>
      <c r="C254" s="47">
        <v>200.4</v>
      </c>
      <c r="D254" s="47">
        <v>135.30000000000001</v>
      </c>
      <c r="E254" s="18"/>
    </row>
    <row r="255" spans="1:5" ht="15" customHeight="1">
      <c r="A255" s="15" t="s">
        <v>34</v>
      </c>
      <c r="B255" s="48">
        <v>31.3</v>
      </c>
      <c r="C255" s="47">
        <v>31.3</v>
      </c>
      <c r="D255" s="47"/>
      <c r="E255" s="18"/>
    </row>
    <row r="256" spans="1:5" ht="15.75">
      <c r="A256" s="15" t="s">
        <v>20</v>
      </c>
      <c r="B256" s="10">
        <v>88.7</v>
      </c>
      <c r="C256" s="46">
        <v>88.7</v>
      </c>
      <c r="D256" s="45">
        <v>64.900000000000006</v>
      </c>
      <c r="E256" s="44"/>
    </row>
    <row r="257" spans="1:5" ht="15.75">
      <c r="A257" s="14" t="s">
        <v>90</v>
      </c>
      <c r="B257" s="13">
        <f>B258+B259+B260</f>
        <v>558.4</v>
      </c>
      <c r="C257" s="13">
        <f>C258+C259+C260</f>
        <v>557.59999999999991</v>
      </c>
      <c r="D257" s="13">
        <f>D258+D259+D260</f>
        <v>352.6</v>
      </c>
      <c r="E257" s="13">
        <f>E258+E259+E260</f>
        <v>0.8</v>
      </c>
    </row>
    <row r="258" spans="1:5">
      <c r="A258" s="11" t="s">
        <v>15</v>
      </c>
      <c r="B258" s="10">
        <v>341</v>
      </c>
      <c r="C258" s="18">
        <v>341</v>
      </c>
      <c r="D258" s="19">
        <v>232.5</v>
      </c>
      <c r="E258" s="18"/>
    </row>
    <row r="259" spans="1:5">
      <c r="A259" s="15" t="s">
        <v>34</v>
      </c>
      <c r="B259" s="10">
        <v>55.2</v>
      </c>
      <c r="C259" s="18">
        <v>54.4</v>
      </c>
      <c r="D259" s="19"/>
      <c r="E259" s="18">
        <v>0.8</v>
      </c>
    </row>
    <row r="260" spans="1:5">
      <c r="A260" s="15" t="s">
        <v>20</v>
      </c>
      <c r="B260" s="10">
        <v>162.19999999999999</v>
      </c>
      <c r="C260" s="18">
        <v>162.19999999999999</v>
      </c>
      <c r="D260" s="19">
        <v>120.1</v>
      </c>
      <c r="E260" s="18"/>
    </row>
    <row r="261" spans="1:5" ht="15.75">
      <c r="A261" s="14" t="s">
        <v>89</v>
      </c>
      <c r="B261" s="13">
        <f>B262+B263+B264</f>
        <v>501.40000000000003</v>
      </c>
      <c r="C261" s="30">
        <f>C262+C263+C264</f>
        <v>501.40000000000003</v>
      </c>
      <c r="D261" s="30">
        <f>D262+D263+D264</f>
        <v>320.7</v>
      </c>
      <c r="E261" s="30"/>
    </row>
    <row r="262" spans="1:5">
      <c r="A262" s="11" t="s">
        <v>15</v>
      </c>
      <c r="B262" s="10">
        <v>298.10000000000002</v>
      </c>
      <c r="C262" s="18">
        <v>298.10000000000002</v>
      </c>
      <c r="D262" s="19">
        <v>203.7</v>
      </c>
      <c r="E262" s="18"/>
    </row>
    <row r="263" spans="1:5">
      <c r="A263" s="15" t="s">
        <v>34</v>
      </c>
      <c r="B263" s="10">
        <v>43.6</v>
      </c>
      <c r="C263" s="18">
        <v>43.6</v>
      </c>
      <c r="D263" s="19"/>
      <c r="E263" s="18"/>
    </row>
    <row r="264" spans="1:5">
      <c r="A264" s="28" t="s">
        <v>20</v>
      </c>
      <c r="B264" s="10">
        <v>159.69999999999999</v>
      </c>
      <c r="C264" s="18">
        <v>159.69999999999999</v>
      </c>
      <c r="D264" s="19">
        <v>117</v>
      </c>
      <c r="E264" s="18"/>
    </row>
    <row r="265" spans="1:5" ht="15.75">
      <c r="A265" s="17" t="s">
        <v>88</v>
      </c>
      <c r="B265" s="13">
        <f>B266+B267+B268</f>
        <v>313.89999999999998</v>
      </c>
      <c r="C265" s="30">
        <f>C266+C267+C268</f>
        <v>313.89999999999998</v>
      </c>
      <c r="D265" s="30">
        <f>D266+D267+D268</f>
        <v>198.3</v>
      </c>
      <c r="E265" s="30"/>
    </row>
    <row r="266" spans="1:5">
      <c r="A266" s="11" t="s">
        <v>15</v>
      </c>
      <c r="B266" s="10">
        <v>204.2</v>
      </c>
      <c r="C266" s="18">
        <v>204.2</v>
      </c>
      <c r="D266" s="19">
        <v>139.4</v>
      </c>
      <c r="E266" s="18"/>
    </row>
    <row r="267" spans="1:5">
      <c r="A267" s="15" t="s">
        <v>34</v>
      </c>
      <c r="B267" s="10">
        <v>29.2</v>
      </c>
      <c r="C267" s="18">
        <v>29.2</v>
      </c>
      <c r="D267" s="19"/>
      <c r="E267" s="18"/>
    </row>
    <row r="268" spans="1:5">
      <c r="A268" s="28" t="s">
        <v>20</v>
      </c>
      <c r="B268" s="10">
        <v>80.5</v>
      </c>
      <c r="C268" s="18">
        <v>80.5</v>
      </c>
      <c r="D268" s="19">
        <v>58.9</v>
      </c>
      <c r="E268" s="18"/>
    </row>
    <row r="269" spans="1:5" ht="15.75">
      <c r="A269" s="17" t="s">
        <v>87</v>
      </c>
      <c r="B269" s="13">
        <f>B270+B271+B272</f>
        <v>311.60000000000002</v>
      </c>
      <c r="C269" s="13">
        <f>C270+C271+C272</f>
        <v>311.60000000000002</v>
      </c>
      <c r="D269" s="13">
        <f>D270+D271+D272</f>
        <v>198.8</v>
      </c>
      <c r="E269" s="13"/>
    </row>
    <row r="270" spans="1:5">
      <c r="A270" s="11" t="s">
        <v>15</v>
      </c>
      <c r="B270" s="10">
        <v>200.7</v>
      </c>
      <c r="C270" s="18">
        <v>200.7</v>
      </c>
      <c r="D270" s="19">
        <v>136.4</v>
      </c>
      <c r="E270" s="18"/>
    </row>
    <row r="271" spans="1:5">
      <c r="A271" s="15" t="s">
        <v>34</v>
      </c>
      <c r="B271" s="10">
        <v>25.8</v>
      </c>
      <c r="C271" s="18">
        <v>25.8</v>
      </c>
      <c r="D271" s="19"/>
      <c r="E271" s="18"/>
    </row>
    <row r="272" spans="1:5">
      <c r="A272" s="15" t="s">
        <v>20</v>
      </c>
      <c r="B272" s="10">
        <v>85.1</v>
      </c>
      <c r="C272" s="18">
        <v>85.1</v>
      </c>
      <c r="D272" s="19">
        <v>62.4</v>
      </c>
      <c r="E272" s="18"/>
    </row>
    <row r="273" spans="1:5" ht="15.75">
      <c r="A273" s="14" t="s">
        <v>86</v>
      </c>
      <c r="B273" s="13">
        <f>B274+B275+B276</f>
        <v>596.1</v>
      </c>
      <c r="C273" s="13">
        <f>C274+C275+C276</f>
        <v>594.70000000000005</v>
      </c>
      <c r="D273" s="13">
        <f>D274+D275+D276</f>
        <v>362.3</v>
      </c>
      <c r="E273" s="13">
        <f>E274+E275+E276</f>
        <v>1.4</v>
      </c>
    </row>
    <row r="274" spans="1:5">
      <c r="A274" s="11" t="s">
        <v>15</v>
      </c>
      <c r="B274" s="10">
        <v>315.3</v>
      </c>
      <c r="C274" s="18">
        <v>315.3</v>
      </c>
      <c r="D274" s="19">
        <v>214.8</v>
      </c>
      <c r="E274" s="18"/>
    </row>
    <row r="275" spans="1:5">
      <c r="A275" s="15" t="s">
        <v>34</v>
      </c>
      <c r="B275" s="10">
        <v>80.7</v>
      </c>
      <c r="C275" s="18">
        <v>79.3</v>
      </c>
      <c r="D275" s="19"/>
      <c r="E275" s="18">
        <v>1.4</v>
      </c>
    </row>
    <row r="276" spans="1:5">
      <c r="A276" s="28" t="s">
        <v>20</v>
      </c>
      <c r="B276" s="10">
        <v>200.1</v>
      </c>
      <c r="C276" s="18">
        <v>200.1</v>
      </c>
      <c r="D276" s="19">
        <v>147.5</v>
      </c>
      <c r="E276" s="18"/>
    </row>
    <row r="277" spans="1:5" ht="15.75">
      <c r="A277" s="17" t="s">
        <v>85</v>
      </c>
      <c r="B277" s="13">
        <f>B278+B279+B280</f>
        <v>313.89999999999998</v>
      </c>
      <c r="C277" s="30">
        <f>C278+C279+C280</f>
        <v>313.89999999999998</v>
      </c>
      <c r="D277" s="30">
        <f>D278+D279+D280</f>
        <v>200.1</v>
      </c>
      <c r="E277" s="30"/>
    </row>
    <row r="278" spans="1:5">
      <c r="A278" s="11" t="s">
        <v>15</v>
      </c>
      <c r="B278" s="10">
        <v>206</v>
      </c>
      <c r="C278" s="18">
        <v>206</v>
      </c>
      <c r="D278" s="19">
        <v>143.19999999999999</v>
      </c>
      <c r="E278" s="18"/>
    </row>
    <row r="279" spans="1:5">
      <c r="A279" s="28" t="s">
        <v>34</v>
      </c>
      <c r="B279" s="10">
        <v>30.3</v>
      </c>
      <c r="C279" s="18">
        <v>30.3</v>
      </c>
      <c r="D279" s="19"/>
      <c r="E279" s="18"/>
    </row>
    <row r="280" spans="1:5">
      <c r="A280" s="43" t="s">
        <v>20</v>
      </c>
      <c r="B280" s="10">
        <v>77.599999999999994</v>
      </c>
      <c r="C280" s="18">
        <v>77.599999999999994</v>
      </c>
      <c r="D280" s="19">
        <v>56.9</v>
      </c>
      <c r="E280" s="18"/>
    </row>
    <row r="281" spans="1:5" ht="15.75">
      <c r="A281" s="14" t="s">
        <v>84</v>
      </c>
      <c r="B281" s="13">
        <f>B282+B283+B284</f>
        <v>402.9</v>
      </c>
      <c r="C281" s="13">
        <f>C282+C283+C284</f>
        <v>401.4</v>
      </c>
      <c r="D281" s="13">
        <f>D282+D283+D284</f>
        <v>255.2</v>
      </c>
      <c r="E281" s="13">
        <f>E282+E283+E284</f>
        <v>1.5</v>
      </c>
    </row>
    <row r="282" spans="1:5">
      <c r="A282" s="11" t="s">
        <v>15</v>
      </c>
      <c r="B282" s="10">
        <v>251.3</v>
      </c>
      <c r="C282" s="18">
        <v>251.3</v>
      </c>
      <c r="D282" s="19">
        <v>171.5</v>
      </c>
      <c r="E282" s="18"/>
    </row>
    <row r="283" spans="1:5">
      <c r="A283" s="15" t="s">
        <v>34</v>
      </c>
      <c r="B283" s="10">
        <v>37.4</v>
      </c>
      <c r="C283" s="18">
        <v>37.4</v>
      </c>
      <c r="D283" s="19"/>
      <c r="E283" s="18"/>
    </row>
    <row r="284" spans="1:5">
      <c r="A284" s="28" t="s">
        <v>20</v>
      </c>
      <c r="B284" s="10">
        <v>114.2</v>
      </c>
      <c r="C284" s="18">
        <v>112.7</v>
      </c>
      <c r="D284" s="19">
        <v>83.7</v>
      </c>
      <c r="E284" s="18">
        <v>1.5</v>
      </c>
    </row>
    <row r="285" spans="1:5" ht="15.75">
      <c r="A285" s="17" t="s">
        <v>83</v>
      </c>
      <c r="B285" s="13">
        <f>B286+B287+B288</f>
        <v>540.6</v>
      </c>
      <c r="C285" s="30">
        <f>C286+C287+C288</f>
        <v>540.6</v>
      </c>
      <c r="D285" s="30">
        <f>D286+D287+D288</f>
        <v>356.79999999999995</v>
      </c>
      <c r="E285" s="30"/>
    </row>
    <row r="286" spans="1:5">
      <c r="A286" s="11" t="s">
        <v>15</v>
      </c>
      <c r="B286" s="10">
        <v>341.5</v>
      </c>
      <c r="C286" s="18">
        <v>341.5</v>
      </c>
      <c r="D286" s="19">
        <v>229.7</v>
      </c>
      <c r="E286" s="18"/>
    </row>
    <row r="287" spans="1:5">
      <c r="A287" s="15" t="s">
        <v>34</v>
      </c>
      <c r="B287" s="10">
        <v>29</v>
      </c>
      <c r="C287" s="18">
        <v>29</v>
      </c>
      <c r="D287" s="19"/>
      <c r="E287" s="18"/>
    </row>
    <row r="288" spans="1:5">
      <c r="A288" s="15" t="s">
        <v>20</v>
      </c>
      <c r="B288" s="10">
        <v>170.1</v>
      </c>
      <c r="C288" s="18">
        <v>170.1</v>
      </c>
      <c r="D288" s="19">
        <v>127.1</v>
      </c>
      <c r="E288" s="18"/>
    </row>
    <row r="289" spans="1:5" ht="15.75">
      <c r="A289" s="14" t="s">
        <v>82</v>
      </c>
      <c r="B289" s="13">
        <f>B290+B291+B292</f>
        <v>532.79999999999995</v>
      </c>
      <c r="C289" s="30">
        <f>C290+C291+C292</f>
        <v>532.79999999999995</v>
      </c>
      <c r="D289" s="30">
        <f>D290+D291+D292</f>
        <v>329.6</v>
      </c>
      <c r="E289" s="30"/>
    </row>
    <row r="290" spans="1:5">
      <c r="A290" s="11" t="s">
        <v>15</v>
      </c>
      <c r="B290" s="10">
        <v>302.60000000000002</v>
      </c>
      <c r="C290" s="18">
        <v>302.60000000000002</v>
      </c>
      <c r="D290" s="19">
        <v>204</v>
      </c>
      <c r="E290" s="18"/>
    </row>
    <row r="291" spans="1:5">
      <c r="A291" s="15" t="s">
        <v>34</v>
      </c>
      <c r="B291" s="10">
        <v>58.7</v>
      </c>
      <c r="C291" s="18">
        <v>58.7</v>
      </c>
      <c r="D291" s="19"/>
      <c r="E291" s="18"/>
    </row>
    <row r="292" spans="1:5">
      <c r="A292" s="15" t="s">
        <v>20</v>
      </c>
      <c r="B292" s="10">
        <v>171.5</v>
      </c>
      <c r="C292" s="18">
        <v>171.5</v>
      </c>
      <c r="D292" s="19">
        <v>125.6</v>
      </c>
      <c r="E292" s="18"/>
    </row>
    <row r="293" spans="1:5" ht="15.75">
      <c r="A293" s="14" t="s">
        <v>81</v>
      </c>
      <c r="B293" s="13">
        <f>B294+B295+B296</f>
        <v>434.6</v>
      </c>
      <c r="C293" s="30">
        <f>C294+C295+C296</f>
        <v>434.6</v>
      </c>
      <c r="D293" s="30">
        <f>D294+D295+D296</f>
        <v>267</v>
      </c>
      <c r="E293" s="30"/>
    </row>
    <row r="294" spans="1:5">
      <c r="A294" s="11" t="s">
        <v>15</v>
      </c>
      <c r="B294" s="10">
        <v>266.3</v>
      </c>
      <c r="C294" s="18">
        <v>266.3</v>
      </c>
      <c r="D294" s="19">
        <v>180</v>
      </c>
      <c r="E294" s="18"/>
    </row>
    <row r="295" spans="1:5">
      <c r="A295" s="15" t="s">
        <v>34</v>
      </c>
      <c r="B295" s="10">
        <v>49.4</v>
      </c>
      <c r="C295" s="18">
        <v>49.4</v>
      </c>
      <c r="D295" s="19"/>
      <c r="E295" s="18"/>
    </row>
    <row r="296" spans="1:5">
      <c r="A296" s="15" t="s">
        <v>20</v>
      </c>
      <c r="B296" s="10">
        <v>118.9</v>
      </c>
      <c r="C296" s="18">
        <v>118.9</v>
      </c>
      <c r="D296" s="19">
        <v>87</v>
      </c>
      <c r="E296" s="18"/>
    </row>
    <row r="297" spans="1:5" ht="15.75">
      <c r="A297" s="14" t="s">
        <v>80</v>
      </c>
      <c r="B297" s="13">
        <f>B298+B299+B300</f>
        <v>383.9</v>
      </c>
      <c r="C297" s="13">
        <f>C298+C299+C300</f>
        <v>383.4</v>
      </c>
      <c r="D297" s="13">
        <f>D298+D299+D300</f>
        <v>240.3</v>
      </c>
      <c r="E297" s="13">
        <f>E298+E299+E300</f>
        <v>0.5</v>
      </c>
    </row>
    <row r="298" spans="1:5">
      <c r="A298" s="11" t="s">
        <v>15</v>
      </c>
      <c r="B298" s="10">
        <v>243.6</v>
      </c>
      <c r="C298" s="18">
        <v>243.6</v>
      </c>
      <c r="D298" s="19">
        <v>162.9</v>
      </c>
      <c r="E298" s="18"/>
    </row>
    <row r="299" spans="1:5">
      <c r="A299" s="15" t="s">
        <v>34</v>
      </c>
      <c r="B299" s="10">
        <v>34.700000000000003</v>
      </c>
      <c r="C299" s="18">
        <v>34.700000000000003</v>
      </c>
      <c r="D299" s="19"/>
      <c r="E299" s="18"/>
    </row>
    <row r="300" spans="1:5">
      <c r="A300" s="15" t="s">
        <v>20</v>
      </c>
      <c r="B300" s="10">
        <v>105.6</v>
      </c>
      <c r="C300" s="18">
        <v>105.1</v>
      </c>
      <c r="D300" s="19">
        <v>77.400000000000006</v>
      </c>
      <c r="E300" s="18">
        <v>0.5</v>
      </c>
    </row>
    <row r="301" spans="1:5" ht="15.75">
      <c r="A301" s="14" t="s">
        <v>79</v>
      </c>
      <c r="B301" s="13">
        <f>B302+B303+B304</f>
        <v>532.4</v>
      </c>
      <c r="C301" s="30">
        <f>C302+C303+C304</f>
        <v>532.4</v>
      </c>
      <c r="D301" s="30">
        <f>D302+D303+D304</f>
        <v>328.5</v>
      </c>
      <c r="E301" s="30"/>
    </row>
    <row r="302" spans="1:5">
      <c r="A302" s="11" t="s">
        <v>15</v>
      </c>
      <c r="B302" s="10">
        <v>350.7</v>
      </c>
      <c r="C302" s="18">
        <v>350.7</v>
      </c>
      <c r="D302" s="19">
        <v>231.8</v>
      </c>
      <c r="E302" s="18"/>
    </row>
    <row r="303" spans="1:5">
      <c r="A303" s="15" t="s">
        <v>34</v>
      </c>
      <c r="B303" s="10">
        <v>50.1</v>
      </c>
      <c r="C303" s="18">
        <v>50.1</v>
      </c>
      <c r="D303" s="19"/>
      <c r="E303" s="18"/>
    </row>
    <row r="304" spans="1:5">
      <c r="A304" s="15" t="s">
        <v>20</v>
      </c>
      <c r="B304" s="10">
        <v>131.6</v>
      </c>
      <c r="C304" s="18">
        <v>131.6</v>
      </c>
      <c r="D304" s="19">
        <v>96.7</v>
      </c>
      <c r="E304" s="18"/>
    </row>
    <row r="305" spans="1:5" ht="15.75">
      <c r="A305" s="14" t="s">
        <v>78</v>
      </c>
      <c r="B305" s="13">
        <f>B306+B307+B308</f>
        <v>427.6</v>
      </c>
      <c r="C305" s="30">
        <f>C306+C307+C308</f>
        <v>427.6</v>
      </c>
      <c r="D305" s="30">
        <f>D306+D307+D308</f>
        <v>264.8</v>
      </c>
      <c r="E305" s="30"/>
    </row>
    <row r="306" spans="1:5">
      <c r="A306" s="11" t="s">
        <v>15</v>
      </c>
      <c r="B306" s="10">
        <v>268.8</v>
      </c>
      <c r="C306" s="18">
        <v>268.8</v>
      </c>
      <c r="D306" s="19">
        <v>176.5</v>
      </c>
      <c r="E306" s="18"/>
    </row>
    <row r="307" spans="1:5">
      <c r="A307" s="15" t="s">
        <v>34</v>
      </c>
      <c r="B307" s="10">
        <v>38.299999999999997</v>
      </c>
      <c r="C307" s="18">
        <v>38.299999999999997</v>
      </c>
      <c r="D307" s="19"/>
      <c r="E307" s="18"/>
    </row>
    <row r="308" spans="1:5">
      <c r="A308" s="28" t="s">
        <v>20</v>
      </c>
      <c r="B308" s="10">
        <v>120.5</v>
      </c>
      <c r="C308" s="18">
        <v>120.5</v>
      </c>
      <c r="D308" s="19">
        <v>88.3</v>
      </c>
      <c r="E308" s="18"/>
    </row>
    <row r="309" spans="1:5" ht="15.75">
      <c r="A309" s="17" t="s">
        <v>77</v>
      </c>
      <c r="B309" s="13">
        <f>B310+B311+B312</f>
        <v>647.5</v>
      </c>
      <c r="C309" s="30">
        <f>C310+C311+C312</f>
        <v>647.5</v>
      </c>
      <c r="D309" s="30">
        <f>D310+D311+D312</f>
        <v>416.9</v>
      </c>
      <c r="E309" s="30"/>
    </row>
    <row r="310" spans="1:5">
      <c r="A310" s="11" t="s">
        <v>15</v>
      </c>
      <c r="B310" s="10">
        <v>415.5</v>
      </c>
      <c r="C310" s="18">
        <v>415.5</v>
      </c>
      <c r="D310" s="19">
        <v>286.2</v>
      </c>
      <c r="E310" s="18"/>
    </row>
    <row r="311" spans="1:5">
      <c r="A311" s="15" t="s">
        <v>34</v>
      </c>
      <c r="B311" s="10">
        <v>54.6</v>
      </c>
      <c r="C311" s="18">
        <v>54.6</v>
      </c>
      <c r="D311" s="19"/>
      <c r="E311" s="18"/>
    </row>
    <row r="312" spans="1:5">
      <c r="A312" s="28" t="s">
        <v>20</v>
      </c>
      <c r="B312" s="10">
        <v>177.4</v>
      </c>
      <c r="C312" s="18">
        <v>177.4</v>
      </c>
      <c r="D312" s="19">
        <v>130.69999999999999</v>
      </c>
      <c r="E312" s="18"/>
    </row>
    <row r="313" spans="1:5" ht="15.75">
      <c r="A313" s="17" t="s">
        <v>76</v>
      </c>
      <c r="B313" s="13">
        <f>B314+B315+B316</f>
        <v>472.20000000000005</v>
      </c>
      <c r="C313" s="30">
        <f>C314+C315+C316</f>
        <v>471.20000000000005</v>
      </c>
      <c r="D313" s="30">
        <f>D314+D315+D316</f>
        <v>297.60000000000002</v>
      </c>
      <c r="E313" s="30">
        <f>E314+E315+E316</f>
        <v>1</v>
      </c>
    </row>
    <row r="314" spans="1:5">
      <c r="A314" s="11" t="s">
        <v>15</v>
      </c>
      <c r="B314" s="10">
        <v>284</v>
      </c>
      <c r="C314" s="18">
        <v>284</v>
      </c>
      <c r="D314" s="19">
        <v>196.2</v>
      </c>
      <c r="E314" s="18"/>
    </row>
    <row r="315" spans="1:5">
      <c r="A315" s="15" t="s">
        <v>34</v>
      </c>
      <c r="B315" s="10">
        <v>49.8</v>
      </c>
      <c r="C315" s="18">
        <v>48.8</v>
      </c>
      <c r="D315" s="19"/>
      <c r="E315" s="18">
        <v>1</v>
      </c>
    </row>
    <row r="316" spans="1:5">
      <c r="A316" s="28" t="s">
        <v>20</v>
      </c>
      <c r="B316" s="10">
        <v>138.4</v>
      </c>
      <c r="C316" s="18">
        <v>138.4</v>
      </c>
      <c r="D316" s="19">
        <v>101.4</v>
      </c>
      <c r="E316" s="18"/>
    </row>
    <row r="317" spans="1:5" ht="15.75">
      <c r="A317" s="14" t="s">
        <v>75</v>
      </c>
      <c r="B317" s="13">
        <f>B318+B319+B320</f>
        <v>499.2</v>
      </c>
      <c r="C317" s="13">
        <f>C318+C319+C320</f>
        <v>499.2</v>
      </c>
      <c r="D317" s="13">
        <f>D318+D319+D320</f>
        <v>309.3</v>
      </c>
      <c r="E317" s="13"/>
    </row>
    <row r="318" spans="1:5">
      <c r="A318" s="11" t="s">
        <v>15</v>
      </c>
      <c r="B318" s="10">
        <v>285.3</v>
      </c>
      <c r="C318" s="18">
        <v>285.3</v>
      </c>
      <c r="D318" s="19">
        <v>194.5</v>
      </c>
      <c r="E318" s="18"/>
    </row>
    <row r="319" spans="1:5">
      <c r="A319" s="15" t="s">
        <v>34</v>
      </c>
      <c r="B319" s="10">
        <v>57.2</v>
      </c>
      <c r="C319" s="18">
        <v>57.2</v>
      </c>
      <c r="D319" s="19"/>
      <c r="E319" s="18"/>
    </row>
    <row r="320" spans="1:5">
      <c r="A320" s="28" t="s">
        <v>20</v>
      </c>
      <c r="B320" s="10">
        <v>156.69999999999999</v>
      </c>
      <c r="C320" s="18">
        <v>156.69999999999999</v>
      </c>
      <c r="D320" s="19">
        <v>114.8</v>
      </c>
      <c r="E320" s="18"/>
    </row>
    <row r="321" spans="1:5">
      <c r="A321" s="38" t="s">
        <v>74</v>
      </c>
      <c r="B321" s="13">
        <f>B322+B323+B324</f>
        <v>617.9</v>
      </c>
      <c r="C321" s="13">
        <f>C322+C323+C324</f>
        <v>617.9</v>
      </c>
      <c r="D321" s="13">
        <f>D322+D323+D324</f>
        <v>369.8</v>
      </c>
      <c r="E321" s="13"/>
    </row>
    <row r="322" spans="1:5">
      <c r="A322" s="11" t="s">
        <v>15</v>
      </c>
      <c r="B322" s="10">
        <v>348.7</v>
      </c>
      <c r="C322" s="18">
        <v>348.7</v>
      </c>
      <c r="D322" s="19">
        <v>232.3</v>
      </c>
      <c r="E322" s="18"/>
    </row>
    <row r="323" spans="1:5">
      <c r="A323" s="15" t="s">
        <v>34</v>
      </c>
      <c r="B323" s="10">
        <v>82</v>
      </c>
      <c r="C323" s="18">
        <v>82</v>
      </c>
      <c r="D323" s="19"/>
      <c r="E323" s="18"/>
    </row>
    <row r="324" spans="1:5">
      <c r="A324" s="28" t="s">
        <v>20</v>
      </c>
      <c r="B324" s="10">
        <v>187.2</v>
      </c>
      <c r="C324" s="18">
        <v>187.2</v>
      </c>
      <c r="D324" s="19">
        <v>137.5</v>
      </c>
      <c r="E324" s="18"/>
    </row>
    <row r="325" spans="1:5" ht="15.75">
      <c r="A325" s="14" t="s">
        <v>73</v>
      </c>
      <c r="B325" s="13">
        <f>B326+B327+B328</f>
        <v>466.29999999999995</v>
      </c>
      <c r="C325" s="13">
        <f>C326+C327+C328</f>
        <v>465.29999999999995</v>
      </c>
      <c r="D325" s="13">
        <f>D326+D327+D328</f>
        <v>277.7</v>
      </c>
      <c r="E325" s="13">
        <f>E326+E327+E328</f>
        <v>1</v>
      </c>
    </row>
    <row r="326" spans="1:5">
      <c r="A326" s="9" t="s">
        <v>15</v>
      </c>
      <c r="B326" s="10">
        <v>276.39999999999998</v>
      </c>
      <c r="C326" s="18">
        <v>276.39999999999998</v>
      </c>
      <c r="D326" s="19">
        <v>179</v>
      </c>
      <c r="E326" s="18"/>
    </row>
    <row r="327" spans="1:5">
      <c r="A327" s="42" t="s">
        <v>34</v>
      </c>
      <c r="B327" s="10">
        <v>55.3</v>
      </c>
      <c r="C327" s="18">
        <v>55.3</v>
      </c>
      <c r="D327" s="19"/>
      <c r="E327" s="18"/>
    </row>
    <row r="328" spans="1:5">
      <c r="A328" s="28" t="s">
        <v>20</v>
      </c>
      <c r="B328" s="10">
        <v>134.6</v>
      </c>
      <c r="C328" s="18">
        <v>133.6</v>
      </c>
      <c r="D328" s="19">
        <v>98.7</v>
      </c>
      <c r="E328" s="18">
        <v>1</v>
      </c>
    </row>
    <row r="329" spans="1:5" ht="15.75">
      <c r="A329" s="14" t="s">
        <v>72</v>
      </c>
      <c r="B329" s="13">
        <f>B330+B331+B332</f>
        <v>409.3</v>
      </c>
      <c r="C329" s="30">
        <f>C330+C331+C332</f>
        <v>409.3</v>
      </c>
      <c r="D329" s="30">
        <f>D330+D331+D332</f>
        <v>254.4</v>
      </c>
      <c r="E329" s="30"/>
    </row>
    <row r="330" spans="1:5">
      <c r="A330" s="11" t="s">
        <v>15</v>
      </c>
      <c r="B330" s="10">
        <v>257.2</v>
      </c>
      <c r="C330" s="18">
        <v>257.2</v>
      </c>
      <c r="D330" s="19">
        <v>172.3</v>
      </c>
      <c r="E330" s="18"/>
    </row>
    <row r="331" spans="1:5">
      <c r="A331" s="15" t="s">
        <v>34</v>
      </c>
      <c r="B331" s="10">
        <v>40.1</v>
      </c>
      <c r="C331" s="18">
        <v>40.1</v>
      </c>
      <c r="D331" s="19"/>
      <c r="E331" s="18"/>
    </row>
    <row r="332" spans="1:5">
      <c r="A332" s="15" t="s">
        <v>20</v>
      </c>
      <c r="B332" s="10">
        <v>112</v>
      </c>
      <c r="C332" s="18">
        <v>112</v>
      </c>
      <c r="D332" s="19">
        <v>82.1</v>
      </c>
      <c r="E332" s="18"/>
    </row>
    <row r="333" spans="1:5">
      <c r="A333" s="41" t="s">
        <v>71</v>
      </c>
      <c r="B333" s="13">
        <f>B334+B335+B336</f>
        <v>422.59999999999997</v>
      </c>
      <c r="C333" s="13">
        <f>C334+C335+C336</f>
        <v>420.59999999999997</v>
      </c>
      <c r="D333" s="13">
        <f>D334+D335+D336</f>
        <v>253.8</v>
      </c>
      <c r="E333" s="13">
        <f>E334+E335+E336</f>
        <v>2</v>
      </c>
    </row>
    <row r="334" spans="1:5">
      <c r="A334" s="11" t="s">
        <v>15</v>
      </c>
      <c r="B334" s="10">
        <v>247.1</v>
      </c>
      <c r="C334" s="18">
        <v>245.1</v>
      </c>
      <c r="D334" s="19">
        <v>159.5</v>
      </c>
      <c r="E334" s="18">
        <v>2</v>
      </c>
    </row>
    <row r="335" spans="1:5">
      <c r="A335" s="15" t="s">
        <v>34</v>
      </c>
      <c r="B335" s="10">
        <v>46.8</v>
      </c>
      <c r="C335" s="18">
        <v>46.8</v>
      </c>
      <c r="D335" s="19"/>
      <c r="E335" s="18"/>
    </row>
    <row r="336" spans="1:5">
      <c r="A336" s="15" t="s">
        <v>20</v>
      </c>
      <c r="B336" s="10">
        <v>128.69999999999999</v>
      </c>
      <c r="C336" s="18">
        <v>128.69999999999999</v>
      </c>
      <c r="D336" s="19">
        <v>94.3</v>
      </c>
      <c r="E336" s="18"/>
    </row>
    <row r="337" spans="1:5" ht="15.75">
      <c r="A337" s="14" t="s">
        <v>70</v>
      </c>
      <c r="B337" s="13">
        <f>B338+B339+B340</f>
        <v>503.99999999999994</v>
      </c>
      <c r="C337" s="30">
        <f>C338+C339+C340</f>
        <v>503.99999999999994</v>
      </c>
      <c r="D337" s="30">
        <f>D338+D339+D340</f>
        <v>307.39999999999998</v>
      </c>
      <c r="E337" s="30"/>
    </row>
    <row r="338" spans="1:5">
      <c r="A338" s="11" t="s">
        <v>15</v>
      </c>
      <c r="B338" s="10">
        <v>291.89999999999998</v>
      </c>
      <c r="C338" s="18">
        <v>291.89999999999998</v>
      </c>
      <c r="D338" s="19">
        <v>191.1</v>
      </c>
      <c r="E338" s="18"/>
    </row>
    <row r="339" spans="1:5">
      <c r="A339" s="15" t="s">
        <v>34</v>
      </c>
      <c r="B339" s="10">
        <v>53.4</v>
      </c>
      <c r="C339" s="18">
        <v>53.4</v>
      </c>
      <c r="D339" s="19"/>
      <c r="E339" s="18"/>
    </row>
    <row r="340" spans="1:5">
      <c r="A340" s="15" t="s">
        <v>20</v>
      </c>
      <c r="B340" s="10">
        <v>158.69999999999999</v>
      </c>
      <c r="C340" s="18">
        <v>158.69999999999999</v>
      </c>
      <c r="D340" s="19">
        <v>116.3</v>
      </c>
      <c r="E340" s="18"/>
    </row>
    <row r="341" spans="1:5" ht="15.75">
      <c r="A341" s="14" t="s">
        <v>69</v>
      </c>
      <c r="B341" s="13">
        <f>B342+B343+B344</f>
        <v>312.29999999999995</v>
      </c>
      <c r="C341" s="30">
        <f>C342+C343+C344</f>
        <v>312.29999999999995</v>
      </c>
      <c r="D341" s="30">
        <f>D342+D343+D344</f>
        <v>204.1</v>
      </c>
      <c r="E341" s="30"/>
    </row>
    <row r="342" spans="1:5">
      <c r="A342" s="11" t="s">
        <v>15</v>
      </c>
      <c r="B342" s="10">
        <v>206.2</v>
      </c>
      <c r="C342" s="18">
        <v>206.2</v>
      </c>
      <c r="D342" s="19">
        <v>139</v>
      </c>
      <c r="E342" s="18"/>
    </row>
    <row r="343" spans="1:5">
      <c r="A343" s="15" t="s">
        <v>34</v>
      </c>
      <c r="B343" s="10">
        <v>18.5</v>
      </c>
      <c r="C343" s="18">
        <v>18.5</v>
      </c>
      <c r="D343" s="19"/>
      <c r="E343" s="18"/>
    </row>
    <row r="344" spans="1:5">
      <c r="A344" s="15" t="s">
        <v>20</v>
      </c>
      <c r="B344" s="10">
        <v>87.6</v>
      </c>
      <c r="C344" s="18">
        <v>87.6</v>
      </c>
      <c r="D344" s="19">
        <v>65.099999999999994</v>
      </c>
      <c r="E344" s="18"/>
    </row>
    <row r="345" spans="1:5" ht="15.75">
      <c r="A345" s="14" t="s">
        <v>68</v>
      </c>
      <c r="B345" s="13">
        <f>B346+B347+B348</f>
        <v>1248</v>
      </c>
      <c r="C345" s="30">
        <f>C346+C347+C348</f>
        <v>1248</v>
      </c>
      <c r="D345" s="30">
        <f>D346+D347+D348</f>
        <v>871.5</v>
      </c>
      <c r="E345" s="30"/>
    </row>
    <row r="346" spans="1:5">
      <c r="A346" s="11" t="s">
        <v>15</v>
      </c>
      <c r="B346" s="10">
        <v>236.5</v>
      </c>
      <c r="C346" s="18">
        <v>236.5</v>
      </c>
      <c r="D346" s="19">
        <v>125.8</v>
      </c>
      <c r="E346" s="18"/>
    </row>
    <row r="347" spans="1:5">
      <c r="A347" s="15" t="s">
        <v>34</v>
      </c>
      <c r="B347" s="10">
        <v>6.9</v>
      </c>
      <c r="C347" s="18">
        <v>6.9</v>
      </c>
      <c r="D347" s="19"/>
      <c r="E347" s="18"/>
    </row>
    <row r="348" spans="1:5">
      <c r="A348" s="15" t="s">
        <v>20</v>
      </c>
      <c r="B348" s="10">
        <v>1004.6</v>
      </c>
      <c r="C348" s="18">
        <v>1004.6</v>
      </c>
      <c r="D348" s="19">
        <v>745.7</v>
      </c>
      <c r="E348" s="18"/>
    </row>
    <row r="349" spans="1:5" ht="15.75">
      <c r="A349" s="14" t="s">
        <v>67</v>
      </c>
      <c r="B349" s="13">
        <f>B350+B351+B352</f>
        <v>1028.2</v>
      </c>
      <c r="C349" s="30">
        <f>C350+C351+C352</f>
        <v>1028.2</v>
      </c>
      <c r="D349" s="30">
        <f>D350+D351+D352</f>
        <v>708.1</v>
      </c>
      <c r="E349" s="30"/>
    </row>
    <row r="350" spans="1:5">
      <c r="A350" s="11" t="s">
        <v>15</v>
      </c>
      <c r="B350" s="10">
        <v>234.1</v>
      </c>
      <c r="C350" s="18">
        <v>234.1</v>
      </c>
      <c r="D350" s="19">
        <v>120.1</v>
      </c>
      <c r="E350" s="18"/>
    </row>
    <row r="351" spans="1:5">
      <c r="A351" s="15" t="s">
        <v>34</v>
      </c>
      <c r="B351" s="10">
        <v>4.8</v>
      </c>
      <c r="C351" s="18">
        <v>4.8</v>
      </c>
      <c r="D351" s="19"/>
      <c r="E351" s="18"/>
    </row>
    <row r="352" spans="1:5">
      <c r="A352" s="28" t="s">
        <v>20</v>
      </c>
      <c r="B352" s="10">
        <v>789.3</v>
      </c>
      <c r="C352" s="18">
        <v>789.3</v>
      </c>
      <c r="D352" s="19">
        <v>588</v>
      </c>
      <c r="E352" s="18"/>
    </row>
    <row r="353" spans="1:5" ht="15.75">
      <c r="A353" s="14" t="s">
        <v>66</v>
      </c>
      <c r="B353" s="13">
        <f>B354+B355+B356</f>
        <v>1214</v>
      </c>
      <c r="C353" s="13">
        <f>C354+C355+C356</f>
        <v>1212</v>
      </c>
      <c r="D353" s="13">
        <f>D354+D355+D356</f>
        <v>848.5</v>
      </c>
      <c r="E353" s="13">
        <f>E354+E355+E356</f>
        <v>2</v>
      </c>
    </row>
    <row r="354" spans="1:5">
      <c r="A354" s="11" t="s">
        <v>15</v>
      </c>
      <c r="B354" s="10">
        <v>229.4</v>
      </c>
      <c r="C354" s="18">
        <v>229.4</v>
      </c>
      <c r="D354" s="19">
        <v>121.4</v>
      </c>
      <c r="E354" s="18"/>
    </row>
    <row r="355" spans="1:5">
      <c r="A355" s="15" t="s">
        <v>34</v>
      </c>
      <c r="B355" s="10">
        <v>5.4</v>
      </c>
      <c r="C355" s="18">
        <v>3.4</v>
      </c>
      <c r="D355" s="19"/>
      <c r="E355" s="18">
        <v>2</v>
      </c>
    </row>
    <row r="356" spans="1:5">
      <c r="A356" s="28" t="s">
        <v>20</v>
      </c>
      <c r="B356" s="10">
        <v>979.2</v>
      </c>
      <c r="C356" s="18">
        <v>979.2</v>
      </c>
      <c r="D356" s="19">
        <v>727.1</v>
      </c>
      <c r="E356" s="18"/>
    </row>
    <row r="357" spans="1:5" ht="15.75">
      <c r="A357" s="14" t="s">
        <v>65</v>
      </c>
      <c r="B357" s="13">
        <f>B358+B359+B360</f>
        <v>1226.9000000000001</v>
      </c>
      <c r="C357" s="30">
        <f>C358+C359+C360</f>
        <v>1226.9000000000001</v>
      </c>
      <c r="D357" s="30">
        <f>D358+D359+D360</f>
        <v>860.7</v>
      </c>
      <c r="E357" s="30"/>
    </row>
    <row r="358" spans="1:5">
      <c r="A358" s="11" t="s">
        <v>15</v>
      </c>
      <c r="B358" s="10">
        <v>233.8</v>
      </c>
      <c r="C358" s="18">
        <v>233.8</v>
      </c>
      <c r="D358" s="19">
        <v>125.1</v>
      </c>
      <c r="E358" s="18"/>
    </row>
    <row r="359" spans="1:5">
      <c r="A359" s="15" t="s">
        <v>34</v>
      </c>
      <c r="B359" s="10">
        <v>2.2000000000000002</v>
      </c>
      <c r="C359" s="18">
        <v>2.2000000000000002</v>
      </c>
      <c r="D359" s="19"/>
      <c r="E359" s="18"/>
    </row>
    <row r="360" spans="1:5">
      <c r="A360" s="28" t="s">
        <v>20</v>
      </c>
      <c r="B360" s="10">
        <v>990.9</v>
      </c>
      <c r="C360" s="18">
        <v>990.9</v>
      </c>
      <c r="D360" s="19">
        <v>735.6</v>
      </c>
      <c r="E360" s="18"/>
    </row>
    <row r="361" spans="1:5" ht="15.75">
      <c r="A361" s="17" t="s">
        <v>64</v>
      </c>
      <c r="B361" s="13">
        <f>B362+B363+B364</f>
        <v>979.4</v>
      </c>
      <c r="C361" s="30">
        <f>C362+C363+C364</f>
        <v>979.4</v>
      </c>
      <c r="D361" s="30">
        <f>D362+D363+D364</f>
        <v>660.6</v>
      </c>
      <c r="E361" s="30"/>
    </row>
    <row r="362" spans="1:5">
      <c r="A362" s="11" t="s">
        <v>15</v>
      </c>
      <c r="B362" s="10">
        <v>273.60000000000002</v>
      </c>
      <c r="C362" s="18">
        <v>273.60000000000002</v>
      </c>
      <c r="D362" s="19">
        <v>138.4</v>
      </c>
      <c r="E362" s="18"/>
    </row>
    <row r="363" spans="1:5">
      <c r="A363" s="15" t="s">
        <v>34</v>
      </c>
      <c r="B363" s="10">
        <v>2.9</v>
      </c>
      <c r="C363" s="18">
        <v>2.9</v>
      </c>
      <c r="D363" s="19"/>
      <c r="E363" s="18"/>
    </row>
    <row r="364" spans="1:5">
      <c r="A364" s="15" t="s">
        <v>20</v>
      </c>
      <c r="B364" s="10">
        <v>702.9</v>
      </c>
      <c r="C364" s="18">
        <v>702.9</v>
      </c>
      <c r="D364" s="19">
        <v>522.20000000000005</v>
      </c>
      <c r="E364" s="18"/>
    </row>
    <row r="365" spans="1:5" ht="15.75">
      <c r="A365" s="31" t="s">
        <v>63</v>
      </c>
      <c r="B365" s="13">
        <f>B366+B367+B368+B369</f>
        <v>1259.0999999999999</v>
      </c>
      <c r="C365" s="13">
        <f>C366+C367+C368+C369</f>
        <v>1251.8</v>
      </c>
      <c r="D365" s="13">
        <f>D366+D367+D368+D369</f>
        <v>564.20000000000005</v>
      </c>
      <c r="E365" s="13">
        <f>E366+E367+E368+E369</f>
        <v>7.3</v>
      </c>
    </row>
    <row r="366" spans="1:5">
      <c r="A366" s="11" t="s">
        <v>15</v>
      </c>
      <c r="B366" s="10">
        <v>75.7</v>
      </c>
      <c r="C366" s="18">
        <v>75.7</v>
      </c>
      <c r="D366" s="19"/>
      <c r="E366" s="18"/>
    </row>
    <row r="367" spans="1:5">
      <c r="A367" s="15" t="s">
        <v>34</v>
      </c>
      <c r="B367" s="10">
        <v>46</v>
      </c>
      <c r="C367" s="18">
        <v>46</v>
      </c>
      <c r="D367" s="19"/>
      <c r="E367" s="18"/>
    </row>
    <row r="368" spans="1:5">
      <c r="A368" s="15" t="s">
        <v>20</v>
      </c>
      <c r="B368" s="10">
        <v>547.1</v>
      </c>
      <c r="C368" s="18">
        <v>541.79999999999995</v>
      </c>
      <c r="D368" s="19">
        <v>406.2</v>
      </c>
      <c r="E368" s="18">
        <v>5.3</v>
      </c>
    </row>
    <row r="369" spans="1:5" ht="25.5">
      <c r="A369" s="9" t="s">
        <v>62</v>
      </c>
      <c r="B369" s="10">
        <v>590.29999999999995</v>
      </c>
      <c r="C369" s="18">
        <v>588.29999999999995</v>
      </c>
      <c r="D369" s="19">
        <v>158</v>
      </c>
      <c r="E369" s="18">
        <v>2</v>
      </c>
    </row>
    <row r="370" spans="1:5" ht="15.75">
      <c r="A370" s="17" t="s">
        <v>61</v>
      </c>
      <c r="B370" s="13">
        <f>B371+B372</f>
        <v>294.39999999999998</v>
      </c>
      <c r="C370" s="13">
        <f>C371+C372</f>
        <v>294.39999999999998</v>
      </c>
      <c r="D370" s="13">
        <f>D371+D372</f>
        <v>207.9</v>
      </c>
      <c r="E370" s="30"/>
    </row>
    <row r="371" spans="1:5">
      <c r="A371" s="11" t="s">
        <v>15</v>
      </c>
      <c r="B371" s="10">
        <v>81.5</v>
      </c>
      <c r="C371" s="18">
        <v>81.5</v>
      </c>
      <c r="D371" s="19">
        <v>48.1</v>
      </c>
      <c r="E371" s="18"/>
    </row>
    <row r="372" spans="1:5">
      <c r="A372" s="15" t="s">
        <v>20</v>
      </c>
      <c r="B372" s="10">
        <v>212.9</v>
      </c>
      <c r="C372" s="18">
        <v>212.9</v>
      </c>
      <c r="D372" s="19">
        <v>159.80000000000001</v>
      </c>
      <c r="E372" s="18"/>
    </row>
    <row r="373" spans="1:5" ht="15.75">
      <c r="A373" s="14" t="s">
        <v>60</v>
      </c>
      <c r="B373" s="13">
        <f>B374+B375+B376</f>
        <v>913.5</v>
      </c>
      <c r="C373" s="13">
        <f>C374+C375+C376</f>
        <v>905.5</v>
      </c>
      <c r="D373" s="13">
        <f>D374+D375+D376</f>
        <v>618.6</v>
      </c>
      <c r="E373" s="13">
        <f>E374+E375+E376</f>
        <v>8</v>
      </c>
    </row>
    <row r="374" spans="1:5">
      <c r="A374" s="11" t="s">
        <v>15</v>
      </c>
      <c r="B374" s="10">
        <v>250.4</v>
      </c>
      <c r="C374" s="18">
        <v>250.4</v>
      </c>
      <c r="D374" s="19">
        <v>128</v>
      </c>
      <c r="E374" s="18"/>
    </row>
    <row r="375" spans="1:5">
      <c r="A375" s="15" t="s">
        <v>34</v>
      </c>
      <c r="B375" s="10">
        <v>5.8</v>
      </c>
      <c r="C375" s="18">
        <v>4.8</v>
      </c>
      <c r="D375" s="19"/>
      <c r="E375" s="18">
        <v>1</v>
      </c>
    </row>
    <row r="376" spans="1:5">
      <c r="A376" s="15" t="s">
        <v>20</v>
      </c>
      <c r="B376" s="10">
        <v>657.3</v>
      </c>
      <c r="C376" s="18">
        <v>650.29999999999995</v>
      </c>
      <c r="D376" s="19">
        <v>490.6</v>
      </c>
      <c r="E376" s="18">
        <v>7</v>
      </c>
    </row>
    <row r="377" spans="1:5">
      <c r="A377" s="41" t="s">
        <v>59</v>
      </c>
      <c r="B377" s="13">
        <f>B378+B379+B380</f>
        <v>552.79999999999995</v>
      </c>
      <c r="C377" s="13">
        <f>C378+C379+C380</f>
        <v>552.79999999999995</v>
      </c>
      <c r="D377" s="13">
        <f>D378+D379+D380</f>
        <v>359.20000000000005</v>
      </c>
      <c r="E377" s="13"/>
    </row>
    <row r="378" spans="1:5">
      <c r="A378" s="11" t="s">
        <v>15</v>
      </c>
      <c r="B378" s="10">
        <v>205.2</v>
      </c>
      <c r="C378" s="18">
        <v>205.2</v>
      </c>
      <c r="D378" s="19">
        <v>100.4</v>
      </c>
      <c r="E378" s="18"/>
    </row>
    <row r="379" spans="1:5">
      <c r="A379" s="15" t="s">
        <v>34</v>
      </c>
      <c r="B379" s="10">
        <v>2.2000000000000002</v>
      </c>
      <c r="C379" s="18">
        <v>2.2000000000000002</v>
      </c>
      <c r="D379" s="19"/>
      <c r="E379" s="18"/>
    </row>
    <row r="380" spans="1:5">
      <c r="A380" s="15" t="s">
        <v>20</v>
      </c>
      <c r="B380" s="10">
        <v>345.4</v>
      </c>
      <c r="C380" s="18">
        <v>345.4</v>
      </c>
      <c r="D380" s="19">
        <v>258.8</v>
      </c>
      <c r="E380" s="18"/>
    </row>
    <row r="381" spans="1:5" ht="15.75">
      <c r="A381" s="14" t="s">
        <v>58</v>
      </c>
      <c r="B381" s="13">
        <f>B382+B383+B384</f>
        <v>522.5</v>
      </c>
      <c r="C381" s="30">
        <f>C382+C383+C384</f>
        <v>519.90000000000009</v>
      </c>
      <c r="D381" s="30">
        <f>D382+D383+D384</f>
        <v>328.29999999999995</v>
      </c>
      <c r="E381" s="30">
        <f>E382+E383+E384</f>
        <v>2.6</v>
      </c>
    </row>
    <row r="382" spans="1:5">
      <c r="A382" s="11" t="s">
        <v>15</v>
      </c>
      <c r="B382" s="10">
        <v>226.8</v>
      </c>
      <c r="C382" s="18">
        <v>226.8</v>
      </c>
      <c r="D382" s="19">
        <v>114.1</v>
      </c>
      <c r="E382" s="18"/>
    </row>
    <row r="383" spans="1:5">
      <c r="A383" s="15" t="s">
        <v>34</v>
      </c>
      <c r="B383" s="10">
        <v>7</v>
      </c>
      <c r="C383" s="18">
        <v>7</v>
      </c>
      <c r="D383" s="19"/>
      <c r="E383" s="18"/>
    </row>
    <row r="384" spans="1:5">
      <c r="A384" s="15" t="s">
        <v>20</v>
      </c>
      <c r="B384" s="10">
        <v>288.7</v>
      </c>
      <c r="C384" s="18">
        <v>286.10000000000002</v>
      </c>
      <c r="D384" s="19">
        <v>214.2</v>
      </c>
      <c r="E384" s="18">
        <v>2.6</v>
      </c>
    </row>
    <row r="385" spans="1:5" ht="15.75">
      <c r="A385" s="14" t="s">
        <v>57</v>
      </c>
      <c r="B385" s="13">
        <f>B386+B387+B388</f>
        <v>621.70000000000005</v>
      </c>
      <c r="C385" s="30">
        <f>C386+C387+C388</f>
        <v>621.70000000000005</v>
      </c>
      <c r="D385" s="30">
        <f>D386+D387+D388</f>
        <v>416.4</v>
      </c>
      <c r="E385" s="30"/>
    </row>
    <row r="386" spans="1:5">
      <c r="A386" s="11" t="s">
        <v>15</v>
      </c>
      <c r="B386" s="10">
        <v>212.7</v>
      </c>
      <c r="C386" s="18">
        <v>212.7</v>
      </c>
      <c r="D386" s="19">
        <v>121.3</v>
      </c>
      <c r="E386" s="18"/>
    </row>
    <row r="387" spans="1:5">
      <c r="A387" s="15" t="s">
        <v>34</v>
      </c>
      <c r="B387" s="10">
        <v>25.3</v>
      </c>
      <c r="C387" s="18">
        <v>25.3</v>
      </c>
      <c r="D387" s="19">
        <v>8.4</v>
      </c>
      <c r="E387" s="18"/>
    </row>
    <row r="388" spans="1:5">
      <c r="A388" s="28" t="s">
        <v>20</v>
      </c>
      <c r="B388" s="10">
        <v>383.7</v>
      </c>
      <c r="C388" s="18">
        <v>383.7</v>
      </c>
      <c r="D388" s="19">
        <v>286.7</v>
      </c>
      <c r="E388" s="18"/>
    </row>
    <row r="389" spans="1:5" ht="15.75">
      <c r="A389" s="17" t="s">
        <v>56</v>
      </c>
      <c r="B389" s="13">
        <f>B390+B391+B392</f>
        <v>675.4</v>
      </c>
      <c r="C389" s="13">
        <f>C390+C391+C392</f>
        <v>674.4</v>
      </c>
      <c r="D389" s="13">
        <f>D390+D391+D392</f>
        <v>464.5</v>
      </c>
      <c r="E389" s="13">
        <f>E390+E391+E392</f>
        <v>1</v>
      </c>
    </row>
    <row r="390" spans="1:5">
      <c r="A390" s="11" t="s">
        <v>15</v>
      </c>
      <c r="B390" s="10">
        <v>220.5</v>
      </c>
      <c r="C390" s="18">
        <v>220.5</v>
      </c>
      <c r="D390" s="19">
        <v>126.3</v>
      </c>
      <c r="E390" s="18"/>
    </row>
    <row r="391" spans="1:5">
      <c r="A391" s="15" t="s">
        <v>34</v>
      </c>
      <c r="B391" s="10">
        <v>3.5</v>
      </c>
      <c r="C391" s="18">
        <v>2.5</v>
      </c>
      <c r="D391" s="19"/>
      <c r="E391" s="18">
        <v>1</v>
      </c>
    </row>
    <row r="392" spans="1:5">
      <c r="A392" s="15" t="s">
        <v>20</v>
      </c>
      <c r="B392" s="10">
        <v>451.4</v>
      </c>
      <c r="C392" s="18">
        <v>451.4</v>
      </c>
      <c r="D392" s="19">
        <v>338.2</v>
      </c>
      <c r="E392" s="18"/>
    </row>
    <row r="393" spans="1:5" ht="15.75">
      <c r="A393" s="14" t="s">
        <v>55</v>
      </c>
      <c r="B393" s="13">
        <f>B394+B395+B396</f>
        <v>924.19999999999993</v>
      </c>
      <c r="C393" s="13">
        <f>C394+C395+C396</f>
        <v>924.19999999999993</v>
      </c>
      <c r="D393" s="13">
        <f>D394+D395+D396</f>
        <v>627.9</v>
      </c>
      <c r="E393" s="13"/>
    </row>
    <row r="394" spans="1:5">
      <c r="A394" s="11" t="s">
        <v>15</v>
      </c>
      <c r="B394" s="10">
        <v>252.9</v>
      </c>
      <c r="C394" s="18">
        <v>252.9</v>
      </c>
      <c r="D394" s="19">
        <v>137</v>
      </c>
      <c r="E394" s="18"/>
    </row>
    <row r="395" spans="1:5">
      <c r="A395" s="15" t="s">
        <v>34</v>
      </c>
      <c r="B395" s="10">
        <v>5.5</v>
      </c>
      <c r="C395" s="18">
        <v>5.5</v>
      </c>
      <c r="D395" s="19"/>
      <c r="E395" s="18"/>
    </row>
    <row r="396" spans="1:5">
      <c r="A396" s="15" t="s">
        <v>20</v>
      </c>
      <c r="B396" s="10">
        <v>665.8</v>
      </c>
      <c r="C396" s="18">
        <v>665.8</v>
      </c>
      <c r="D396" s="19">
        <v>490.9</v>
      </c>
      <c r="E396" s="18"/>
    </row>
    <row r="397" spans="1:5">
      <c r="A397" s="41" t="s">
        <v>54</v>
      </c>
      <c r="B397" s="13">
        <f>B398+B399+B400+B401</f>
        <v>1234.8999999999999</v>
      </c>
      <c r="C397" s="13">
        <f>C398+C399+C400+C401</f>
        <v>1234.8999999999999</v>
      </c>
      <c r="D397" s="13">
        <f>D398+D399+D400+D401</f>
        <v>840.8</v>
      </c>
      <c r="E397" s="30"/>
    </row>
    <row r="398" spans="1:5">
      <c r="A398" s="11" t="s">
        <v>15</v>
      </c>
      <c r="B398" s="10">
        <v>269.8</v>
      </c>
      <c r="C398" s="18">
        <v>269.8</v>
      </c>
      <c r="D398" s="19">
        <v>147.19999999999999</v>
      </c>
      <c r="E398" s="18"/>
    </row>
    <row r="399" spans="1:5">
      <c r="A399" s="15" t="s">
        <v>34</v>
      </c>
      <c r="B399" s="10">
        <v>25</v>
      </c>
      <c r="C399" s="18">
        <v>25</v>
      </c>
      <c r="D399" s="19">
        <v>6.5</v>
      </c>
      <c r="E399" s="18"/>
    </row>
    <row r="400" spans="1:5">
      <c r="A400" s="15" t="s">
        <v>20</v>
      </c>
      <c r="B400" s="10">
        <v>880</v>
      </c>
      <c r="C400" s="18">
        <v>880</v>
      </c>
      <c r="D400" s="19">
        <v>658.4</v>
      </c>
      <c r="E400" s="18"/>
    </row>
    <row r="401" spans="1:5" ht="25.5">
      <c r="A401" s="9" t="s">
        <v>53</v>
      </c>
      <c r="B401" s="10">
        <v>60.1</v>
      </c>
      <c r="C401" s="10">
        <v>60.1</v>
      </c>
      <c r="D401" s="16">
        <v>28.7</v>
      </c>
      <c r="E401" s="10"/>
    </row>
    <row r="402" spans="1:5" ht="15.75">
      <c r="A402" s="17" t="s">
        <v>52</v>
      </c>
      <c r="B402" s="13">
        <f>B403+B404+B405</f>
        <v>1162.1999999999998</v>
      </c>
      <c r="C402" s="13">
        <f>C403+C404+C405</f>
        <v>1162.1999999999998</v>
      </c>
      <c r="D402" s="13">
        <f>D403+D404+D405</f>
        <v>734</v>
      </c>
      <c r="E402" s="13"/>
    </row>
    <row r="403" spans="1:5">
      <c r="A403" s="11" t="s">
        <v>15</v>
      </c>
      <c r="B403" s="10">
        <v>535.9</v>
      </c>
      <c r="C403" s="18">
        <v>535.9</v>
      </c>
      <c r="D403" s="19">
        <v>297.7</v>
      </c>
      <c r="E403" s="18"/>
    </row>
    <row r="404" spans="1:5">
      <c r="A404" s="15" t="s">
        <v>34</v>
      </c>
      <c r="B404" s="10">
        <v>48</v>
      </c>
      <c r="C404" s="18">
        <v>48</v>
      </c>
      <c r="D404" s="19">
        <v>9.6</v>
      </c>
      <c r="E404" s="18"/>
    </row>
    <row r="405" spans="1:5">
      <c r="A405" s="28" t="s">
        <v>20</v>
      </c>
      <c r="B405" s="10">
        <v>578.29999999999995</v>
      </c>
      <c r="C405" s="18">
        <v>578.29999999999995</v>
      </c>
      <c r="D405" s="19">
        <v>426.7</v>
      </c>
      <c r="E405" s="18"/>
    </row>
    <row r="406" spans="1:5" ht="15.75">
      <c r="A406" s="14" t="s">
        <v>51</v>
      </c>
      <c r="B406" s="13">
        <f>B407+B408+B409</f>
        <v>812.3</v>
      </c>
      <c r="C406" s="13">
        <f>C407+C408+C409</f>
        <v>811.3</v>
      </c>
      <c r="D406" s="13">
        <f>D407+D408+D409</f>
        <v>558.4</v>
      </c>
      <c r="E406" s="13">
        <f>E407+E408+E409</f>
        <v>1</v>
      </c>
    </row>
    <row r="407" spans="1:5">
      <c r="A407" s="11" t="s">
        <v>15</v>
      </c>
      <c r="B407" s="10">
        <v>226.3</v>
      </c>
      <c r="C407" s="18">
        <v>226.3</v>
      </c>
      <c r="D407" s="19">
        <v>127.9</v>
      </c>
      <c r="E407" s="18"/>
    </row>
    <row r="408" spans="1:5">
      <c r="A408" s="15" t="s">
        <v>34</v>
      </c>
      <c r="B408" s="10">
        <v>4.7</v>
      </c>
      <c r="C408" s="18">
        <v>4.7</v>
      </c>
      <c r="D408" s="19"/>
      <c r="E408" s="18"/>
    </row>
    <row r="409" spans="1:5">
      <c r="A409" s="28" t="s">
        <v>20</v>
      </c>
      <c r="B409" s="10">
        <v>581.29999999999995</v>
      </c>
      <c r="C409" s="18">
        <v>580.29999999999995</v>
      </c>
      <c r="D409" s="19">
        <v>430.5</v>
      </c>
      <c r="E409" s="18">
        <v>1</v>
      </c>
    </row>
    <row r="410" spans="1:5" ht="15.75">
      <c r="A410" s="17" t="s">
        <v>50</v>
      </c>
      <c r="B410" s="13">
        <f>B411+B412+B413</f>
        <v>642.79999999999995</v>
      </c>
      <c r="C410" s="30">
        <f>C411+C412+C413</f>
        <v>639.70000000000005</v>
      </c>
      <c r="D410" s="30">
        <f>D411+D412+D413</f>
        <v>420.5</v>
      </c>
      <c r="E410" s="30">
        <f>E411+E412+E413</f>
        <v>3.1</v>
      </c>
    </row>
    <row r="411" spans="1:5">
      <c r="A411" s="11" t="s">
        <v>15</v>
      </c>
      <c r="B411" s="10">
        <v>239.2</v>
      </c>
      <c r="C411" s="18">
        <v>239.2</v>
      </c>
      <c r="D411" s="19">
        <v>124.4</v>
      </c>
      <c r="E411" s="18"/>
    </row>
    <row r="412" spans="1:5">
      <c r="A412" s="15" t="s">
        <v>34</v>
      </c>
      <c r="B412" s="10">
        <v>3.7</v>
      </c>
      <c r="C412" s="18">
        <v>3.7</v>
      </c>
      <c r="D412" s="19"/>
      <c r="E412" s="18"/>
    </row>
    <row r="413" spans="1:5">
      <c r="A413" s="15" t="s">
        <v>20</v>
      </c>
      <c r="B413" s="10">
        <v>399.9</v>
      </c>
      <c r="C413" s="18">
        <v>396.8</v>
      </c>
      <c r="D413" s="19">
        <v>296.10000000000002</v>
      </c>
      <c r="E413" s="18">
        <v>3.1</v>
      </c>
    </row>
    <row r="414" spans="1:5" ht="15.75">
      <c r="A414" s="14" t="s">
        <v>49</v>
      </c>
      <c r="B414" s="13">
        <f>B415+B416+B417</f>
        <v>838.5</v>
      </c>
      <c r="C414" s="30">
        <f>C415+C416+C417</f>
        <v>838.5</v>
      </c>
      <c r="D414" s="30">
        <f>D415+D416+D417</f>
        <v>572.79999999999995</v>
      </c>
      <c r="E414" s="30"/>
    </row>
    <row r="415" spans="1:5">
      <c r="A415" s="11" t="s">
        <v>15</v>
      </c>
      <c r="B415" s="10">
        <v>224.4</v>
      </c>
      <c r="C415" s="18">
        <v>224.4</v>
      </c>
      <c r="D415" s="19">
        <v>122.1</v>
      </c>
      <c r="E415" s="18"/>
    </row>
    <row r="416" spans="1:5">
      <c r="A416" s="15" t="s">
        <v>34</v>
      </c>
      <c r="B416" s="10">
        <v>4</v>
      </c>
      <c r="C416" s="18">
        <v>4</v>
      </c>
      <c r="D416" s="19"/>
      <c r="E416" s="18"/>
    </row>
    <row r="417" spans="1:5">
      <c r="A417" s="15" t="s">
        <v>20</v>
      </c>
      <c r="B417" s="10">
        <v>610.1</v>
      </c>
      <c r="C417" s="18">
        <v>610.1</v>
      </c>
      <c r="D417" s="19">
        <v>450.7</v>
      </c>
      <c r="E417" s="18"/>
    </row>
    <row r="418" spans="1:5" ht="15.75">
      <c r="A418" s="37" t="s">
        <v>48</v>
      </c>
      <c r="B418" s="13">
        <f>B419+B420+B421</f>
        <v>582.29999999999995</v>
      </c>
      <c r="C418" s="30">
        <f>C419+C420+C421</f>
        <v>582.29999999999995</v>
      </c>
      <c r="D418" s="30">
        <f>D419+D420+D421</f>
        <v>388</v>
      </c>
      <c r="E418" s="30"/>
    </row>
    <row r="419" spans="1:5">
      <c r="A419" s="27" t="s">
        <v>15</v>
      </c>
      <c r="B419" s="10">
        <v>184.6</v>
      </c>
      <c r="C419" s="18">
        <v>184.6</v>
      </c>
      <c r="D419" s="19">
        <v>95.3</v>
      </c>
      <c r="E419" s="18"/>
    </row>
    <row r="420" spans="1:5">
      <c r="A420" s="15" t="s">
        <v>34</v>
      </c>
      <c r="B420" s="10">
        <v>2.5</v>
      </c>
      <c r="C420" s="18">
        <v>2.5</v>
      </c>
      <c r="D420" s="19"/>
      <c r="E420" s="18"/>
    </row>
    <row r="421" spans="1:5">
      <c r="A421" s="15" t="s">
        <v>20</v>
      </c>
      <c r="B421" s="10">
        <v>395.2</v>
      </c>
      <c r="C421" s="18">
        <v>395.2</v>
      </c>
      <c r="D421" s="19">
        <v>292.7</v>
      </c>
      <c r="E421" s="18"/>
    </row>
    <row r="422" spans="1:5" ht="15.75">
      <c r="A422" s="14" t="s">
        <v>47</v>
      </c>
      <c r="B422" s="13">
        <f>B423+B424+B425</f>
        <v>724.5</v>
      </c>
      <c r="C422" s="30">
        <f>C423+C424+C425</f>
        <v>724.5</v>
      </c>
      <c r="D422" s="30">
        <f>D423+D424+D425</f>
        <v>479.3</v>
      </c>
      <c r="E422" s="30"/>
    </row>
    <row r="423" spans="1:5">
      <c r="A423" s="11" t="s">
        <v>15</v>
      </c>
      <c r="B423" s="10">
        <v>258.89999999999998</v>
      </c>
      <c r="C423" s="18">
        <v>258.89999999999998</v>
      </c>
      <c r="D423" s="19">
        <v>134.4</v>
      </c>
      <c r="E423" s="18"/>
    </row>
    <row r="424" spans="1:5">
      <c r="A424" s="15" t="s">
        <v>34</v>
      </c>
      <c r="B424" s="10">
        <v>3.3</v>
      </c>
      <c r="C424" s="18">
        <v>3.3</v>
      </c>
      <c r="D424" s="19">
        <v>0.1</v>
      </c>
      <c r="E424" s="18"/>
    </row>
    <row r="425" spans="1:5">
      <c r="A425" s="15" t="s">
        <v>20</v>
      </c>
      <c r="B425" s="10">
        <v>462.3</v>
      </c>
      <c r="C425" s="18">
        <v>462.3</v>
      </c>
      <c r="D425" s="19">
        <v>344.8</v>
      </c>
      <c r="E425" s="18"/>
    </row>
    <row r="426" spans="1:5" ht="15.75">
      <c r="A426" s="14" t="s">
        <v>46</v>
      </c>
      <c r="B426" s="13">
        <f>B427+B428+B429</f>
        <v>427.9</v>
      </c>
      <c r="C426" s="30">
        <f>C427+C428+C429</f>
        <v>427.9</v>
      </c>
      <c r="D426" s="30">
        <f>D427+D428+D429</f>
        <v>289.60000000000002</v>
      </c>
      <c r="E426" s="30"/>
    </row>
    <row r="427" spans="1:5">
      <c r="A427" s="11" t="s">
        <v>15</v>
      </c>
      <c r="B427" s="10">
        <v>151</v>
      </c>
      <c r="C427" s="18">
        <v>151</v>
      </c>
      <c r="D427" s="19">
        <v>83.7</v>
      </c>
      <c r="E427" s="18"/>
    </row>
    <row r="428" spans="1:5">
      <c r="A428" s="15" t="s">
        <v>34</v>
      </c>
      <c r="B428" s="10">
        <v>1.2</v>
      </c>
      <c r="C428" s="18">
        <v>1.2</v>
      </c>
      <c r="D428" s="19"/>
      <c r="E428" s="18"/>
    </row>
    <row r="429" spans="1:5">
      <c r="A429" s="15" t="s">
        <v>20</v>
      </c>
      <c r="B429" s="10">
        <v>275.7</v>
      </c>
      <c r="C429" s="18">
        <v>275.7</v>
      </c>
      <c r="D429" s="19">
        <v>205.9</v>
      </c>
      <c r="E429" s="18"/>
    </row>
    <row r="430" spans="1:5" ht="20.25" customHeight="1">
      <c r="A430" s="40" t="s">
        <v>45</v>
      </c>
      <c r="B430" s="13">
        <f>B431+B433+B432</f>
        <v>1120.7</v>
      </c>
      <c r="C430" s="13">
        <f>C431+C433+C432</f>
        <v>1110.7</v>
      </c>
      <c r="D430" s="13">
        <f>D431+D433+D432</f>
        <v>706</v>
      </c>
      <c r="E430" s="13">
        <f>E431+E433+E432</f>
        <v>10</v>
      </c>
    </row>
    <row r="431" spans="1:5" ht="25.5">
      <c r="A431" s="11" t="s">
        <v>44</v>
      </c>
      <c r="B431" s="10">
        <v>565.6</v>
      </c>
      <c r="C431" s="18">
        <v>555.6</v>
      </c>
      <c r="D431" s="19">
        <v>292.39999999999998</v>
      </c>
      <c r="E431" s="18">
        <v>10</v>
      </c>
    </row>
    <row r="432" spans="1:5">
      <c r="A432" s="15" t="s">
        <v>34</v>
      </c>
      <c r="B432" s="10">
        <v>8.5</v>
      </c>
      <c r="C432" s="18">
        <v>8.5</v>
      </c>
      <c r="D432" s="19"/>
      <c r="E432" s="18"/>
    </row>
    <row r="433" spans="1:5">
      <c r="A433" s="15" t="s">
        <v>20</v>
      </c>
      <c r="B433" s="10">
        <v>546.6</v>
      </c>
      <c r="C433" s="18">
        <v>546.6</v>
      </c>
      <c r="D433" s="19">
        <v>413.6</v>
      </c>
      <c r="E433" s="18"/>
    </row>
    <row r="434" spans="1:5" ht="33" customHeight="1">
      <c r="A434" s="31" t="s">
        <v>43</v>
      </c>
      <c r="B434" s="13">
        <f>B436+B438+B437+B435</f>
        <v>474.7</v>
      </c>
      <c r="C434" s="13">
        <f>C436+C438+C437+C435</f>
        <v>469.7</v>
      </c>
      <c r="D434" s="13">
        <f>D436+D438+D437+D435</f>
        <v>326</v>
      </c>
      <c r="E434" s="13">
        <f>E436+E438+E437+E435</f>
        <v>5</v>
      </c>
    </row>
    <row r="435" spans="1:5" ht="20.25" customHeight="1">
      <c r="A435" s="11" t="s">
        <v>15</v>
      </c>
      <c r="B435" s="10">
        <v>5</v>
      </c>
      <c r="C435" s="10"/>
      <c r="D435" s="13"/>
      <c r="E435" s="18">
        <v>5</v>
      </c>
    </row>
    <row r="436" spans="1:5" ht="27" customHeight="1">
      <c r="A436" s="11" t="s">
        <v>42</v>
      </c>
      <c r="B436" s="10">
        <v>261</v>
      </c>
      <c r="C436" s="18">
        <v>261</v>
      </c>
      <c r="D436" s="19">
        <v>171</v>
      </c>
      <c r="E436" s="18"/>
    </row>
    <row r="437" spans="1:5" ht="18" customHeight="1">
      <c r="A437" s="15" t="s">
        <v>34</v>
      </c>
      <c r="B437" s="10">
        <v>3.5</v>
      </c>
      <c r="C437" s="18">
        <v>3.5</v>
      </c>
      <c r="D437" s="19"/>
      <c r="E437" s="18"/>
    </row>
    <row r="438" spans="1:5">
      <c r="A438" s="15" t="s">
        <v>20</v>
      </c>
      <c r="B438" s="10">
        <v>205.2</v>
      </c>
      <c r="C438" s="18">
        <v>205.2</v>
      </c>
      <c r="D438" s="19">
        <v>155</v>
      </c>
      <c r="E438" s="18"/>
    </row>
    <row r="439" spans="1:5" ht="15.75">
      <c r="A439" s="31" t="s">
        <v>41</v>
      </c>
      <c r="B439" s="13">
        <f>B440+B441+B443+B442</f>
        <v>579.4</v>
      </c>
      <c r="C439" s="13">
        <f>C440+C441+C443+C442</f>
        <v>579.4</v>
      </c>
      <c r="D439" s="13">
        <f>D440+D441+D443+D442</f>
        <v>392.79999999999995</v>
      </c>
      <c r="E439" s="13"/>
    </row>
    <row r="440" spans="1:5">
      <c r="A440" s="11" t="s">
        <v>15</v>
      </c>
      <c r="B440" s="10">
        <v>195.1</v>
      </c>
      <c r="C440" s="18">
        <v>195.1</v>
      </c>
      <c r="D440" s="19">
        <v>111.2</v>
      </c>
      <c r="E440" s="18"/>
    </row>
    <row r="441" spans="1:5">
      <c r="A441" s="15" t="s">
        <v>34</v>
      </c>
      <c r="B441" s="10">
        <v>0.4</v>
      </c>
      <c r="C441" s="18">
        <v>0.4</v>
      </c>
      <c r="D441" s="19"/>
      <c r="E441" s="18"/>
    </row>
    <row r="442" spans="1:5" ht="28.5" customHeight="1">
      <c r="A442" s="11" t="s">
        <v>40</v>
      </c>
      <c r="B442" s="10">
        <v>4.4000000000000004</v>
      </c>
      <c r="C442" s="18">
        <v>4.4000000000000004</v>
      </c>
      <c r="D442" s="19">
        <v>3.4</v>
      </c>
      <c r="E442" s="18"/>
    </row>
    <row r="443" spans="1:5">
      <c r="A443" s="28" t="s">
        <v>20</v>
      </c>
      <c r="B443" s="10">
        <v>379.5</v>
      </c>
      <c r="C443" s="18">
        <v>379.5</v>
      </c>
      <c r="D443" s="19">
        <v>278.2</v>
      </c>
      <c r="E443" s="18"/>
    </row>
    <row r="444" spans="1:5" ht="15.75">
      <c r="A444" s="17" t="s">
        <v>39</v>
      </c>
      <c r="B444" s="39">
        <f>B445+B446+B447</f>
        <v>932.5</v>
      </c>
      <c r="C444" s="37">
        <f>C445+C446+C447</f>
        <v>922.5</v>
      </c>
      <c r="D444" s="37">
        <f>D445+D446+D447</f>
        <v>658.4</v>
      </c>
      <c r="E444" s="37">
        <f>E445+E446+E447</f>
        <v>10</v>
      </c>
    </row>
    <row r="445" spans="1:5">
      <c r="A445" s="11" t="s">
        <v>15</v>
      </c>
      <c r="B445" s="10">
        <v>809.5</v>
      </c>
      <c r="C445" s="18">
        <v>809.5</v>
      </c>
      <c r="D445" s="19">
        <v>609.79999999999995</v>
      </c>
      <c r="E445" s="18"/>
    </row>
    <row r="446" spans="1:5">
      <c r="A446" s="15" t="s">
        <v>34</v>
      </c>
      <c r="B446" s="10">
        <v>97</v>
      </c>
      <c r="C446" s="18">
        <v>87</v>
      </c>
      <c r="D446" s="19">
        <v>28.7</v>
      </c>
      <c r="E446" s="18">
        <v>10</v>
      </c>
    </row>
    <row r="447" spans="1:5">
      <c r="A447" s="28" t="s">
        <v>20</v>
      </c>
      <c r="B447" s="10">
        <v>26</v>
      </c>
      <c r="C447" s="18">
        <v>26</v>
      </c>
      <c r="D447" s="19">
        <v>19.899999999999999</v>
      </c>
      <c r="E447" s="18"/>
    </row>
    <row r="448" spans="1:5" ht="15.75">
      <c r="A448" s="17" t="s">
        <v>38</v>
      </c>
      <c r="B448" s="13">
        <f>B449+B450+B451</f>
        <v>293.09999999999997</v>
      </c>
      <c r="C448" s="13">
        <f>C449+C450+C451</f>
        <v>290.89999999999998</v>
      </c>
      <c r="D448" s="13">
        <f>D449+D450+D451</f>
        <v>190.1</v>
      </c>
      <c r="E448" s="13">
        <f>E449+E450+E451</f>
        <v>2.2000000000000002</v>
      </c>
    </row>
    <row r="449" spans="1:5">
      <c r="A449" s="11" t="s">
        <v>15</v>
      </c>
      <c r="B449" s="10">
        <v>226.6</v>
      </c>
      <c r="C449" s="18">
        <v>226.6</v>
      </c>
      <c r="D449" s="19">
        <v>166.5</v>
      </c>
      <c r="E449" s="18"/>
    </row>
    <row r="450" spans="1:5">
      <c r="A450" s="15" t="s">
        <v>34</v>
      </c>
      <c r="B450" s="10">
        <v>59.3</v>
      </c>
      <c r="C450" s="18">
        <v>57.1</v>
      </c>
      <c r="D450" s="19">
        <v>18.100000000000001</v>
      </c>
      <c r="E450" s="18">
        <v>2.2000000000000002</v>
      </c>
    </row>
    <row r="451" spans="1:5">
      <c r="A451" s="28" t="s">
        <v>20</v>
      </c>
      <c r="B451" s="10">
        <v>7.2</v>
      </c>
      <c r="C451" s="18">
        <v>7.2</v>
      </c>
      <c r="D451" s="19">
        <v>5.5</v>
      </c>
      <c r="E451" s="18"/>
    </row>
    <row r="452" spans="1:5" ht="15.75">
      <c r="A452" s="17" t="s">
        <v>37</v>
      </c>
      <c r="B452" s="13">
        <f>B453+B454</f>
        <v>212.2</v>
      </c>
      <c r="C452" s="13">
        <f>C453+C454</f>
        <v>212.2</v>
      </c>
      <c r="D452" s="13">
        <f>D453+D454</f>
        <v>154.30000000000001</v>
      </c>
      <c r="E452" s="13"/>
    </row>
    <row r="453" spans="1:5">
      <c r="A453" s="11" t="s">
        <v>15</v>
      </c>
      <c r="B453" s="10">
        <v>210.2</v>
      </c>
      <c r="C453" s="18">
        <v>210.2</v>
      </c>
      <c r="D453" s="19">
        <v>154.30000000000001</v>
      </c>
      <c r="E453" s="18"/>
    </row>
    <row r="454" spans="1:5">
      <c r="A454" s="15" t="s">
        <v>34</v>
      </c>
      <c r="B454" s="10">
        <v>2</v>
      </c>
      <c r="C454" s="18">
        <v>2</v>
      </c>
      <c r="D454" s="19"/>
      <c r="E454" s="18"/>
    </row>
    <row r="455" spans="1:5" ht="15.75">
      <c r="A455" s="14" t="s">
        <v>36</v>
      </c>
      <c r="B455" s="13">
        <f>B456+B457</f>
        <v>321.5</v>
      </c>
      <c r="C455" s="13">
        <f>C456+C457</f>
        <v>319.7</v>
      </c>
      <c r="D455" s="13">
        <f>D456+D457</f>
        <v>216.7</v>
      </c>
      <c r="E455" s="13">
        <f>E456+E457</f>
        <v>1.8</v>
      </c>
    </row>
    <row r="456" spans="1:5">
      <c r="A456" s="11" t="s">
        <v>15</v>
      </c>
      <c r="B456" s="10">
        <v>302.7</v>
      </c>
      <c r="C456" s="18">
        <v>302.7</v>
      </c>
      <c r="D456" s="19">
        <v>216.7</v>
      </c>
      <c r="E456" s="18"/>
    </row>
    <row r="457" spans="1:5">
      <c r="A457" s="28" t="s">
        <v>34</v>
      </c>
      <c r="B457" s="10">
        <v>18.8</v>
      </c>
      <c r="C457" s="18">
        <v>17</v>
      </c>
      <c r="D457" s="19"/>
      <c r="E457" s="18">
        <v>1.8</v>
      </c>
    </row>
    <row r="458" spans="1:5">
      <c r="A458" s="38" t="s">
        <v>35</v>
      </c>
      <c r="B458" s="13">
        <f>B459+B460</f>
        <v>101</v>
      </c>
      <c r="C458" s="30">
        <f>C459+C460</f>
        <v>101</v>
      </c>
      <c r="D458" s="30">
        <f>D459+D460</f>
        <v>62.7</v>
      </c>
      <c r="E458" s="30"/>
    </row>
    <row r="459" spans="1:5">
      <c r="A459" s="11" t="s">
        <v>15</v>
      </c>
      <c r="B459" s="10">
        <v>89</v>
      </c>
      <c r="C459" s="18">
        <v>89</v>
      </c>
      <c r="D459" s="19">
        <v>62.7</v>
      </c>
      <c r="E459" s="18"/>
    </row>
    <row r="460" spans="1:5">
      <c r="A460" s="15" t="s">
        <v>34</v>
      </c>
      <c r="B460" s="10">
        <v>12</v>
      </c>
      <c r="C460" s="18">
        <v>12</v>
      </c>
      <c r="D460" s="19"/>
      <c r="E460" s="18"/>
    </row>
    <row r="461" spans="1:5" ht="15.75">
      <c r="A461" s="37" t="s">
        <v>33</v>
      </c>
      <c r="B461" s="13">
        <f>B462+B463</f>
        <v>192.5</v>
      </c>
      <c r="C461" s="13">
        <f>C462+C463</f>
        <v>192.5</v>
      </c>
      <c r="D461" s="13">
        <f>D462+D463</f>
        <v>138.6</v>
      </c>
      <c r="E461" s="13"/>
    </row>
    <row r="462" spans="1:5">
      <c r="A462" s="27" t="s">
        <v>15</v>
      </c>
      <c r="B462" s="10">
        <v>32.9</v>
      </c>
      <c r="C462" s="18">
        <v>32.9</v>
      </c>
      <c r="D462" s="19">
        <v>16.7</v>
      </c>
      <c r="E462" s="18"/>
    </row>
    <row r="463" spans="1:5">
      <c r="A463" s="11" t="s">
        <v>20</v>
      </c>
      <c r="B463" s="10">
        <v>159.6</v>
      </c>
      <c r="C463" s="18">
        <v>159.6</v>
      </c>
      <c r="D463" s="19">
        <v>121.9</v>
      </c>
      <c r="E463" s="18"/>
    </row>
    <row r="464" spans="1:5" ht="15.75">
      <c r="A464" s="14" t="s">
        <v>32</v>
      </c>
      <c r="B464" s="13">
        <f>B226+B229+B233+B237+B241+B245+B249+B253+B257+B261+B265+B269+B273+B277+B281+B285+B289+B293+B297+B301+B305+B309+B313+B317+B321+B325+B329+B333+B337+B341+B345+B349+B353+B357+B361+B365+B370+B373+B377+B381+B385+B389+B393+B397+B402+B406+B410+B414+B418+B422+B426+B430+B434+B439+B444+B448+B452+B455+B458+B461</f>
        <v>37970.499999999993</v>
      </c>
      <c r="C464" s="13">
        <f>C226+C229+C233+C237+C241+C245+C249+C253+C257+C261+C265+C269+C273+C277+C281+C285+C289+C293+C297+C301+C305+C309+C313+C317+C321+C325+C329+C333+C337+C341+C345+C349+C353+C357+C361+C365+C370+C373+C377+C381+C385+C389+C393+C397+C402+C406+C410+C414+C418+C422+C426+C430+C434+C439+C444+C448+C452+C455+C458+C461</f>
        <v>37885.200000000004</v>
      </c>
      <c r="D464" s="13">
        <f>D226+D229+D233+D237+D241+D245+D249+D253+D257+D261+D265+D269+D273+D277+D281+D285+D289+D293+D297+D301+D305+D309+D313+D317+D321+D325+D329+D333+D337+D341+D345+D349+D353+D357+D361+D365+D370+D373+D377+D381+D385+D389+D393+D397+D402+D406+D410+D414+D418+D422+D426+D430+D434+D439+D444+D448+D452+D455+D458+D461</f>
        <v>24345.7</v>
      </c>
      <c r="E464" s="13">
        <f>E226+E229+E233+E237+E241+E245+E249+E253+E257+E261+E265+E269+E273+E277+E281+E285+E289+E293+E297+E301+E305+E309+E313+E317+E321+E325+E329+E333+E337+E341+E345+E349+E353+E357+E361+E365+E370+E373+E377+E381+E385+E389+E393+E397+E402+E406+E410+E414+E418+E422+E426+E430+E434+E439+E444+E448+E452+E455+E458+E461</f>
        <v>85.3</v>
      </c>
    </row>
    <row r="465" spans="1:5">
      <c r="A465" s="11" t="s">
        <v>15</v>
      </c>
      <c r="B465" s="10">
        <f>B227+B230+B234+B238+B242+B246+B250+B254+B258+B262+B266+B270+B274+B278+B282+B286+B290+B294+B298+B302+B306+B310+B314+B318+B322+B326+B330+B334+B338+B342+B346+B350+B354+B358+B362+B366+B371+B374+B378+B382+B386+B390+B394+B398+B403+B407+B411+B415+B419+B423+B427+B435+B440+B445+B449+B453+B456+B459+B462</f>
        <v>15526.800000000001</v>
      </c>
      <c r="C465" s="10">
        <f>C227+C230+C234+C238+C242+C246+C250+C254+C258+C262+C266+C270+C274+C278+C282+C286+C290+C294+C298+C302+C306+C310+C314+C318+C322+C326+C330+C334+C338+C342+C346+C350+C354+C358+C362+C366+C371+C374+C378+C382+C386+C390+C394+C398+C403+C407+C411+C415+C419+C423+C427+C435+C440+C445+C449+C453+C456+C459+C462</f>
        <v>15497.300000000001</v>
      </c>
      <c r="D465" s="10">
        <f>D227+D230+D234+D238+D242+D246+D250+D254+D258+D262+D266+D270+D274+D278+D282+D286+D290+D294+D298+D302+D306+D310+D314+D318+D322+D326+D330+D334+D338+D342+D346+D350+D354+D358+D362+D366+D371+D374+D378+D382+D386+D390+D394+D398+D403+D407+D411+D415+D419+D423+D427+D435+D440+D445+D449+D453+D456+D459+D462</f>
        <v>9717.8000000000029</v>
      </c>
      <c r="E465" s="10">
        <f>E227+E230+E234+E238+E242+E246+E250+E254+E258+E262+E266+E270+E274+E278+E282+E286+E290+E294+E298+E302+E306+E310+E314+E318+E322+E326+E330+E334+E338+E342+E346+E350+E354+E358+E362+E366+E371+E374+E378+E382+E386+E390+E394+E398+E403+E407+E411+E415+E419+E423+E427+E435+E440+E445+E449+E453+E456+E459+E462</f>
        <v>29.5</v>
      </c>
    </row>
    <row r="466" spans="1:5">
      <c r="A466" s="15" t="s">
        <v>12</v>
      </c>
      <c r="B466" s="10">
        <f>B231+B235+B239+B243+B247+B251+B255+B259+B263+B267+B271+B275+B279+B283+B287+B291+B295+B299+B303+B307+B311+B315+B319+B323+B327+B331+B335+B339+B343+B347+B351+B355+B359+B363+B367+B375+B379+B383+B387+B391+B395+B399+B404+B408+B412+B416+B420+B424+B428+B432+B437+B441+B446+B450+B454+B457+B460</f>
        <v>1781.1000000000001</v>
      </c>
      <c r="C466" s="10">
        <f>C231+C235+C239+C243+C247+C251+C255+C259+C263+C267+C271+C275+C279+C283+C287+C291+C295+C299+C303+C307+C311+C315+C319+C323+C327+C331+C335+C339+C343+C347+C351+C355+C359+C363+C367+C375+C379+C383+C387+C391+C395+C399+C404+C408+C412+C416+C420+C424+C428+C432+C437+C441+C446+C450+C454+C457+C460</f>
        <v>1759.3000000000002</v>
      </c>
      <c r="D466" s="10">
        <f>D231+D235+D239+D243+D247+D251+D255+D259+D263+D267+D271+D275+D279+D283+D287+D291+D295+D299+D303+D307+D311+D315+D319+D323+D327+D331+D335+D339+D343+D347+D351+D355+D359+D363+D367+D375+D379+D383+D387+D391+D395+D399+D404+D408+D412+D416+D420+D424+D428+D432+D437+D441+D446+D450+D454+D457+D460</f>
        <v>71.400000000000006</v>
      </c>
      <c r="E466" s="10">
        <f>E231+E235+E239+E243+E247+E251+E255+E259+E263+E267+E271+E275+E279+E283+E287+E291+E295+E299+E303+E307+E311+E315+E319+E323+E327+E331+E335+E339+E343+E347+E351+E355+E359+E363+E367+E375+E379+E383+E387+E391+E395+E399+E404+E408+E412+E416+E420+E424+E428+E432+E437+E441+E446+E450+E454+E457+E460</f>
        <v>21.8</v>
      </c>
    </row>
    <row r="467" spans="1:5">
      <c r="A467" s="15" t="s">
        <v>20</v>
      </c>
      <c r="B467" s="10">
        <f>B228+B232+B236+B240+B244+B248+B252+B256+B260+B264+B268+B272+B276+B280+B284+B288+B292+B296+B300+B304+B308+B312+B316+B320+B324+B328+B332+B336+B340+B344+B348+B352+B356+B360+B364+B368+B372+B376+B380+B384+B388+B392+B396+B400+B405+B409+B413+B417+B421+B425+B429+B433+B438+B443+B447+B451+B463</f>
        <v>19181.199999999993</v>
      </c>
      <c r="C467" s="10">
        <f>C228+C232+C236+C240+C244+C248+C252+C256+C260+C264+C268+C272+C276+C280+C284+C288+C292+C296+C300+C304+C308+C312+C316+C320+C324+C328+C332+C336+C340+C344+C348+C352+C356+C360+C364+C368+C372+C376+C380+C384+C388+C392+C396+C400+C405+C409+C413+C417+C421+C425+C429+C433+C438+C443+C447+C451+C463</f>
        <v>19159.199999999993</v>
      </c>
      <c r="D467" s="10">
        <f>D228+D232+D236+D240+D244+D248+D252+D256+D260+D264+D268+D272+D276+D280+D284+D288+D292+D296+D300+D304+D308+D312+D316+D320+D324+D328+D332+D336+D340+D344+D348+D352+D356+D360+D364+D368+D372+D376+D380+D384+D388+D392+D396+D400+D405+D409+D413+D417+D421+D425+D429+D433+D438+D443+D447+D451+D463</f>
        <v>13903.000000000004</v>
      </c>
      <c r="E467" s="10">
        <f>E228+E232+E236+E240+E244+E248+E252+E256+E260+E264+E268+E272+E276+E280+E284+E288+E292+E296+E300+E304+E308+E312+E316+E320+E324+E328+E332+E336+E340+E344+E348+E352+E356+E360+E364+E368+E372+E376+E380+E384+E388+E392+E396+E400+E405+E409+E413+E417+E421+E425+E429+E433+E438+E443+E447+E451+E463</f>
        <v>22.000000000000004</v>
      </c>
    </row>
    <row r="468" spans="1:5" ht="31.5" customHeight="1">
      <c r="A468" s="9" t="s">
        <v>31</v>
      </c>
      <c r="B468" s="26">
        <f>B431+B436+B401+B442+B369</f>
        <v>1481.4</v>
      </c>
      <c r="C468" s="26">
        <f>C431+C436+C401+C442+C369</f>
        <v>1469.4</v>
      </c>
      <c r="D468" s="26">
        <f>D431+D436+D401+D442+D369</f>
        <v>653.5</v>
      </c>
      <c r="E468" s="26">
        <f>E431+E436+E401+E442+E369</f>
        <v>12</v>
      </c>
    </row>
    <row r="469" spans="1:5" ht="36" customHeight="1">
      <c r="A469" s="36" t="s">
        <v>30</v>
      </c>
      <c r="B469" s="35"/>
      <c r="C469" s="35"/>
      <c r="D469" s="35"/>
      <c r="E469" s="34"/>
    </row>
    <row r="470" spans="1:5" ht="15.75">
      <c r="A470" s="14" t="s">
        <v>18</v>
      </c>
      <c r="B470" s="22">
        <f>B471</f>
        <v>22.3</v>
      </c>
      <c r="C470" s="21">
        <f>C471</f>
        <v>22.3</v>
      </c>
      <c r="D470" s="21"/>
      <c r="E470" s="21"/>
    </row>
    <row r="471" spans="1:5">
      <c r="A471" s="11" t="s">
        <v>29</v>
      </c>
      <c r="B471" s="10">
        <v>22.3</v>
      </c>
      <c r="C471" s="18">
        <v>22.3</v>
      </c>
      <c r="D471" s="19"/>
      <c r="E471" s="18"/>
    </row>
    <row r="472" spans="1:5" ht="15.75">
      <c r="A472" s="14" t="s">
        <v>28</v>
      </c>
      <c r="B472" s="13">
        <f>B473</f>
        <v>22.3</v>
      </c>
      <c r="C472" s="13">
        <f>C473</f>
        <v>22.3</v>
      </c>
      <c r="D472" s="13"/>
      <c r="E472" s="13"/>
    </row>
    <row r="473" spans="1:5">
      <c r="A473" s="20" t="s">
        <v>17</v>
      </c>
      <c r="B473" s="26">
        <f>B471</f>
        <v>22.3</v>
      </c>
      <c r="C473" s="26">
        <f>C471</f>
        <v>22.3</v>
      </c>
      <c r="D473" s="33"/>
      <c r="E473" s="32"/>
    </row>
    <row r="474" spans="1:5" ht="28.5" customHeight="1">
      <c r="A474" s="25" t="s">
        <v>27</v>
      </c>
      <c r="B474" s="24"/>
      <c r="C474" s="24"/>
      <c r="D474" s="24"/>
      <c r="E474" s="23"/>
    </row>
    <row r="475" spans="1:5" ht="31.5">
      <c r="A475" s="31" t="s">
        <v>26</v>
      </c>
      <c r="B475" s="22">
        <f>B476+B477</f>
        <v>5859.9</v>
      </c>
      <c r="C475" s="22">
        <f>C476+C477</f>
        <v>5859.9</v>
      </c>
      <c r="D475" s="22"/>
      <c r="E475" s="22"/>
    </row>
    <row r="476" spans="1:5">
      <c r="A476" s="11" t="s">
        <v>15</v>
      </c>
      <c r="B476" s="10">
        <v>4494.8</v>
      </c>
      <c r="C476" s="18">
        <v>4494.8</v>
      </c>
      <c r="D476" s="19"/>
      <c r="E476" s="18"/>
    </row>
    <row r="477" spans="1:5" ht="38.25">
      <c r="A477" s="11" t="s">
        <v>9</v>
      </c>
      <c r="B477" s="10">
        <v>1365.1</v>
      </c>
      <c r="C477" s="18">
        <v>1365.1</v>
      </c>
      <c r="D477" s="19"/>
      <c r="E477" s="18"/>
    </row>
    <row r="478" spans="1:5" ht="15.75">
      <c r="A478" s="14" t="s">
        <v>18</v>
      </c>
      <c r="B478" s="13">
        <f>B479</f>
        <v>1490.5</v>
      </c>
      <c r="C478" s="30">
        <f>C479</f>
        <v>1474.9</v>
      </c>
      <c r="D478" s="30"/>
      <c r="E478" s="30">
        <f>E479</f>
        <v>15.6</v>
      </c>
    </row>
    <row r="479" spans="1:5">
      <c r="A479" s="11" t="s">
        <v>17</v>
      </c>
      <c r="B479" s="10">
        <v>1490.5</v>
      </c>
      <c r="C479" s="18">
        <v>1474.9</v>
      </c>
      <c r="D479" s="19"/>
      <c r="E479" s="18">
        <v>15.6</v>
      </c>
    </row>
    <row r="480" spans="1:5" ht="15.75">
      <c r="A480" s="14" t="s">
        <v>25</v>
      </c>
      <c r="B480" s="13">
        <f>B481+B482+B483</f>
        <v>969.3</v>
      </c>
      <c r="C480" s="13">
        <f>C481+C482+C483</f>
        <v>969.3</v>
      </c>
      <c r="D480" s="13">
        <f>D481+D482+D483</f>
        <v>650.4</v>
      </c>
      <c r="E480" s="13"/>
    </row>
    <row r="481" spans="1:5">
      <c r="A481" s="11" t="s">
        <v>15</v>
      </c>
      <c r="B481" s="10">
        <v>702.4</v>
      </c>
      <c r="C481" s="18">
        <v>702.4</v>
      </c>
      <c r="D481" s="19">
        <v>506.7</v>
      </c>
      <c r="E481" s="18"/>
    </row>
    <row r="482" spans="1:5" ht="38.25">
      <c r="A482" s="11" t="s">
        <v>9</v>
      </c>
      <c r="B482" s="10">
        <v>214.9</v>
      </c>
      <c r="C482" s="18">
        <v>214.9</v>
      </c>
      <c r="D482" s="19">
        <v>143.69999999999999</v>
      </c>
      <c r="E482" s="18"/>
    </row>
    <row r="483" spans="1:5">
      <c r="A483" s="15" t="s">
        <v>12</v>
      </c>
      <c r="B483" s="10">
        <v>52</v>
      </c>
      <c r="C483" s="18">
        <v>52</v>
      </c>
      <c r="D483" s="19"/>
      <c r="E483" s="18"/>
    </row>
    <row r="484" spans="1:5" ht="15.75">
      <c r="A484" s="14" t="s">
        <v>24</v>
      </c>
      <c r="B484" s="13">
        <f>B485+B486+B487</f>
        <v>247.1</v>
      </c>
      <c r="C484" s="30">
        <f>C485+C486+C487</f>
        <v>246.7</v>
      </c>
      <c r="D484" s="30">
        <f>D485+D486+D487</f>
        <v>155.90000000000003</v>
      </c>
      <c r="E484" s="30">
        <f>E485+E486+E487</f>
        <v>0.4</v>
      </c>
    </row>
    <row r="485" spans="1:5">
      <c r="A485" s="11" t="s">
        <v>15</v>
      </c>
      <c r="B485" s="10">
        <v>69.3</v>
      </c>
      <c r="C485" s="18">
        <v>69.3</v>
      </c>
      <c r="D485" s="19">
        <v>45.7</v>
      </c>
      <c r="E485" s="18"/>
    </row>
    <row r="486" spans="1:5" ht="38.25">
      <c r="A486" s="11" t="s">
        <v>9</v>
      </c>
      <c r="B486" s="10">
        <v>143.19999999999999</v>
      </c>
      <c r="C486" s="18">
        <v>143.19999999999999</v>
      </c>
      <c r="D486" s="19">
        <v>91.4</v>
      </c>
      <c r="E486" s="18"/>
    </row>
    <row r="487" spans="1:5">
      <c r="A487" s="28" t="s">
        <v>12</v>
      </c>
      <c r="B487" s="10">
        <v>34.6</v>
      </c>
      <c r="C487" s="18">
        <v>34.200000000000003</v>
      </c>
      <c r="D487" s="19">
        <v>18.8</v>
      </c>
      <c r="E487" s="18">
        <v>0.4</v>
      </c>
    </row>
    <row r="488" spans="1:5" ht="15.75">
      <c r="A488" s="29" t="s">
        <v>23</v>
      </c>
      <c r="B488" s="13">
        <f>B489+B490+B492+B493+B491</f>
        <v>429.4</v>
      </c>
      <c r="C488" s="13">
        <f>C489+C490+C492+C493+C491</f>
        <v>428.29999999999995</v>
      </c>
      <c r="D488" s="13">
        <f>D489+D490+D492+D493+D491</f>
        <v>288</v>
      </c>
      <c r="E488" s="13">
        <f>E489+E490+E492+E493+E491</f>
        <v>1.1000000000000001</v>
      </c>
    </row>
    <row r="489" spans="1:5">
      <c r="A489" s="11" t="s">
        <v>15</v>
      </c>
      <c r="B489" s="10">
        <v>53.9</v>
      </c>
      <c r="C489" s="18">
        <v>53.9</v>
      </c>
      <c r="D489" s="19">
        <v>32.9</v>
      </c>
      <c r="E489" s="18"/>
    </row>
    <row r="490" spans="1:5" ht="38.25">
      <c r="A490" s="11" t="s">
        <v>9</v>
      </c>
      <c r="B490" s="10">
        <v>126</v>
      </c>
      <c r="C490" s="18">
        <v>126</v>
      </c>
      <c r="D490" s="19">
        <v>85.1</v>
      </c>
      <c r="E490" s="18"/>
    </row>
    <row r="491" spans="1:5" ht="25.5">
      <c r="A491" s="11" t="s">
        <v>21</v>
      </c>
      <c r="B491" s="10">
        <v>69.099999999999994</v>
      </c>
      <c r="C491" s="18">
        <v>69.099999999999994</v>
      </c>
      <c r="D491" s="19">
        <v>47.1</v>
      </c>
      <c r="E491" s="18"/>
    </row>
    <row r="492" spans="1:5">
      <c r="A492" s="15" t="s">
        <v>12</v>
      </c>
      <c r="B492" s="10">
        <v>53.4</v>
      </c>
      <c r="C492" s="18">
        <v>52.3</v>
      </c>
      <c r="D492" s="19">
        <v>27</v>
      </c>
      <c r="E492" s="18">
        <v>1.1000000000000001</v>
      </c>
    </row>
    <row r="493" spans="1:5">
      <c r="A493" s="28" t="s">
        <v>20</v>
      </c>
      <c r="B493" s="10">
        <v>127</v>
      </c>
      <c r="C493" s="18">
        <v>127</v>
      </c>
      <c r="D493" s="19">
        <v>95.9</v>
      </c>
      <c r="E493" s="18"/>
    </row>
    <row r="494" spans="1:5" ht="15.75">
      <c r="A494" s="17" t="s">
        <v>22</v>
      </c>
      <c r="B494" s="13">
        <f>B475+B478+B480+B484+B488</f>
        <v>8996.1999999999989</v>
      </c>
      <c r="C494" s="13">
        <f>C475+C478+C480+C484+C488</f>
        <v>8979.0999999999985</v>
      </c>
      <c r="D494" s="13">
        <f>D475+D478+D480+D484+D488</f>
        <v>1094.3</v>
      </c>
      <c r="E494" s="13">
        <f>E475+E478+E480+E484+E488</f>
        <v>17.100000000000001</v>
      </c>
    </row>
    <row r="495" spans="1:5">
      <c r="A495" s="9" t="s">
        <v>15</v>
      </c>
      <c r="B495" s="10">
        <f>B476+B479+B481+B485+B489</f>
        <v>6810.9</v>
      </c>
      <c r="C495" s="10">
        <f>C476+C479+C481+C485+C489</f>
        <v>6795.3</v>
      </c>
      <c r="D495" s="10">
        <f>D476+D479+D481+D485+D489</f>
        <v>585.29999999999995</v>
      </c>
      <c r="E495" s="10">
        <f>E476+E479+E481+E485+E489</f>
        <v>15.6</v>
      </c>
    </row>
    <row r="496" spans="1:5" ht="38.25">
      <c r="A496" s="27" t="s">
        <v>9</v>
      </c>
      <c r="B496" s="10">
        <f>B477+B482+B486+B490</f>
        <v>1849.2</v>
      </c>
      <c r="C496" s="10">
        <f>C477+C482+C486+C490</f>
        <v>1849.2</v>
      </c>
      <c r="D496" s="10">
        <f>D477+D482+D486+D490</f>
        <v>320.2</v>
      </c>
      <c r="E496" s="10"/>
    </row>
    <row r="497" spans="1:5" ht="25.5">
      <c r="A497" s="11" t="s">
        <v>21</v>
      </c>
      <c r="B497" s="10">
        <f>B491</f>
        <v>69.099999999999994</v>
      </c>
      <c r="C497" s="10">
        <f>C491</f>
        <v>69.099999999999994</v>
      </c>
      <c r="D497" s="10">
        <f>D491</f>
        <v>47.1</v>
      </c>
      <c r="E497" s="10"/>
    </row>
    <row r="498" spans="1:5">
      <c r="A498" s="15" t="s">
        <v>12</v>
      </c>
      <c r="B498" s="10">
        <f>B483+B487+B492</f>
        <v>140</v>
      </c>
      <c r="C498" s="10">
        <f>C483+C487+C492</f>
        <v>138.5</v>
      </c>
      <c r="D498" s="10">
        <f>D483+D487+D492</f>
        <v>45.8</v>
      </c>
      <c r="E498" s="10">
        <f>E483+E487+E492</f>
        <v>1.5</v>
      </c>
    </row>
    <row r="499" spans="1:5">
      <c r="A499" s="15" t="s">
        <v>20</v>
      </c>
      <c r="B499" s="26">
        <f>B493</f>
        <v>127</v>
      </c>
      <c r="C499" s="26">
        <f>C493</f>
        <v>127</v>
      </c>
      <c r="D499" s="26">
        <f>D493</f>
        <v>95.9</v>
      </c>
      <c r="E499" s="26"/>
    </row>
    <row r="500" spans="1:5" ht="26.25" customHeight="1">
      <c r="A500" s="25" t="s">
        <v>19</v>
      </c>
      <c r="B500" s="24"/>
      <c r="C500" s="24"/>
      <c r="D500" s="24"/>
      <c r="E500" s="23"/>
    </row>
    <row r="501" spans="1:5" ht="15.75">
      <c r="A501" s="14" t="s">
        <v>18</v>
      </c>
      <c r="B501" s="22">
        <f>B502</f>
        <v>38.6</v>
      </c>
      <c r="C501" s="21">
        <f>C502</f>
        <v>38.6</v>
      </c>
      <c r="D501" s="21"/>
      <c r="E501" s="21"/>
    </row>
    <row r="502" spans="1:5">
      <c r="A502" s="20" t="s">
        <v>17</v>
      </c>
      <c r="B502" s="10">
        <v>38.6</v>
      </c>
      <c r="C502" s="18">
        <v>38.6</v>
      </c>
      <c r="D502" s="19"/>
      <c r="E502" s="18"/>
    </row>
    <row r="503" spans="1:5" ht="15.75">
      <c r="A503" s="17" t="s">
        <v>16</v>
      </c>
      <c r="B503" s="13">
        <f>B506+B504+B505</f>
        <v>321</v>
      </c>
      <c r="C503" s="13">
        <f>C506+C504+C505</f>
        <v>321</v>
      </c>
      <c r="D503" s="13">
        <f>D506+D504+D505</f>
        <v>215.2</v>
      </c>
      <c r="E503" s="13"/>
    </row>
    <row r="504" spans="1:5">
      <c r="A504" s="11" t="s">
        <v>15</v>
      </c>
      <c r="B504" s="10">
        <v>8.4</v>
      </c>
      <c r="C504" s="10">
        <v>8.4</v>
      </c>
      <c r="D504" s="10">
        <v>6.4</v>
      </c>
      <c r="E504" s="13"/>
    </row>
    <row r="505" spans="1:5">
      <c r="A505" s="15" t="s">
        <v>12</v>
      </c>
      <c r="B505" s="10">
        <v>1.5</v>
      </c>
      <c r="C505" s="10">
        <v>1.5</v>
      </c>
      <c r="D505" s="10">
        <v>0.6</v>
      </c>
      <c r="E505" s="13"/>
    </row>
    <row r="506" spans="1:5" ht="38.25">
      <c r="A506" s="11" t="s">
        <v>14</v>
      </c>
      <c r="B506" s="10">
        <v>311.10000000000002</v>
      </c>
      <c r="C506" s="10">
        <v>311.10000000000002</v>
      </c>
      <c r="D506" s="16">
        <v>208.2</v>
      </c>
      <c r="E506" s="10"/>
    </row>
    <row r="507" spans="1:5" ht="15.75">
      <c r="A507" s="14" t="s">
        <v>13</v>
      </c>
      <c r="B507" s="13">
        <f>B501+B503</f>
        <v>359.6</v>
      </c>
      <c r="C507" s="13">
        <f>C501+C503</f>
        <v>359.6</v>
      </c>
      <c r="D507" s="13">
        <f>D501+D503</f>
        <v>215.2</v>
      </c>
      <c r="E507" s="13"/>
    </row>
    <row r="508" spans="1:5">
      <c r="A508" s="12" t="s">
        <v>10</v>
      </c>
      <c r="B508" s="10">
        <f>B502+B504</f>
        <v>47</v>
      </c>
      <c r="C508" s="10">
        <f>C502+C504</f>
        <v>47</v>
      </c>
      <c r="D508" s="10">
        <f>D502+D504</f>
        <v>6.4</v>
      </c>
      <c r="E508" s="10"/>
    </row>
    <row r="509" spans="1:5">
      <c r="A509" s="15" t="s">
        <v>12</v>
      </c>
      <c r="B509" s="10">
        <f>B505</f>
        <v>1.5</v>
      </c>
      <c r="C509" s="10">
        <f>C505</f>
        <v>1.5</v>
      </c>
      <c r="D509" s="10">
        <f>D505</f>
        <v>0.6</v>
      </c>
      <c r="E509" s="10"/>
    </row>
    <row r="510" spans="1:5" ht="38.25">
      <c r="A510" s="11" t="s">
        <v>9</v>
      </c>
      <c r="B510" s="10">
        <f>B506</f>
        <v>311.10000000000002</v>
      </c>
      <c r="C510" s="10">
        <f>C506</f>
        <v>311.10000000000002</v>
      </c>
      <c r="D510" s="10">
        <f>D506</f>
        <v>208.2</v>
      </c>
      <c r="E510" s="10"/>
    </row>
    <row r="511" spans="1:5" ht="15.75">
      <c r="A511" s="14" t="s">
        <v>11</v>
      </c>
      <c r="B511" s="13">
        <f>B21+B29+B37+B44+B143+B149+B155+B161+B166+B172+B206+B221+B464+B472+B494+B507</f>
        <v>68711.8</v>
      </c>
      <c r="C511" s="13">
        <f>C21+C29+C37+C44+C143+C149+C155+C161+C166+C172+C206+C221+C464+C472+C494+C507</f>
        <v>64664.5</v>
      </c>
      <c r="D511" s="13">
        <f>D21+D29+D37+D44+D143+D149+D155+D161+D166+D172+D206+D221+D464+D472+D494+D507</f>
        <v>32192.600000000002</v>
      </c>
      <c r="E511" s="13">
        <f>E21+E29+E37+E44+E143+E149+E155+E161+E166+E172+E206+E221+E464+E472+E494+E507</f>
        <v>4047.3</v>
      </c>
    </row>
    <row r="512" spans="1:5">
      <c r="A512" s="11" t="s">
        <v>10</v>
      </c>
      <c r="B512" s="10">
        <f>B22+B30+B38+B45+B144+B156+B162+B173+B207+B222+B465+B473+B495+B508+B167</f>
        <v>38569</v>
      </c>
      <c r="C512" s="10">
        <f>C22+C30+C38+C45+C144+C156+C162+C173+C207+C222+C465+C473+C495+C508+C167</f>
        <v>37292.199999999997</v>
      </c>
      <c r="D512" s="10">
        <f>D22+D30+D38+D45+D144+D156+D162+D173+D207+D222+D465+D473+D495+D508+D167</f>
        <v>16492.800000000003</v>
      </c>
      <c r="E512" s="10">
        <f>E22+E30+E38+E45+E144+E156+E162+E173+E207+E222+E465+E473+E495+E508+E167</f>
        <v>1276.8</v>
      </c>
    </row>
    <row r="513" spans="1:5" ht="38.25">
      <c r="A513" s="11" t="s">
        <v>9</v>
      </c>
      <c r="B513" s="10">
        <f>B23+B145+B496+B510</f>
        <v>2765.7</v>
      </c>
      <c r="C513" s="10">
        <f>C23+C145+C496+C510</f>
        <v>2765.7</v>
      </c>
      <c r="D513" s="10">
        <f>D23+D145+D496+D510</f>
        <v>855.7</v>
      </c>
      <c r="E513" s="10"/>
    </row>
    <row r="514" spans="1:5">
      <c r="A514" s="12" t="s">
        <v>8</v>
      </c>
      <c r="B514" s="10">
        <f>B150+B157+B208+B223+B466+B498+B509</f>
        <v>2596.5</v>
      </c>
      <c r="C514" s="10">
        <f>C150+C157+C208+C223+C466+C498+C509</f>
        <v>2540.3000000000002</v>
      </c>
      <c r="D514" s="10">
        <f>D150+D157+D208+D223+D466+D498+D509</f>
        <v>120.3</v>
      </c>
      <c r="E514" s="10">
        <f>E150+E157+E208+E223+E466+E498+E509</f>
        <v>56.2</v>
      </c>
    </row>
    <row r="515" spans="1:5">
      <c r="A515" s="12" t="s">
        <v>7</v>
      </c>
      <c r="B515" s="10">
        <f>B224+B467+B499</f>
        <v>19339.999999999993</v>
      </c>
      <c r="C515" s="10">
        <f>C224+C467+C499</f>
        <v>19317.999999999993</v>
      </c>
      <c r="D515" s="10">
        <f>D224+D467+D499</f>
        <v>14023.200000000003</v>
      </c>
      <c r="E515" s="10">
        <f>E224+E467+E499</f>
        <v>22.000000000000004</v>
      </c>
    </row>
    <row r="516" spans="1:5" ht="25.5">
      <c r="A516" s="11" t="s">
        <v>6</v>
      </c>
      <c r="B516" s="10">
        <f>B468+B497</f>
        <v>1550.5</v>
      </c>
      <c r="C516" s="10">
        <f>C468+C497</f>
        <v>1538.5</v>
      </c>
      <c r="D516" s="10">
        <f>D468+D497</f>
        <v>700.6</v>
      </c>
      <c r="E516" s="10">
        <f>E468+E497</f>
        <v>12</v>
      </c>
    </row>
    <row r="517" spans="1:5" ht="25.5">
      <c r="A517" s="11" t="s">
        <v>5</v>
      </c>
      <c r="B517" s="10">
        <f>B31</f>
        <v>983</v>
      </c>
      <c r="C517" s="10"/>
      <c r="D517" s="10"/>
      <c r="E517" s="10">
        <f>E31</f>
        <v>983</v>
      </c>
    </row>
    <row r="518" spans="1:5" ht="38.25">
      <c r="A518" s="11" t="s">
        <v>4</v>
      </c>
      <c r="B518" s="10">
        <f>B174</f>
        <v>2344.6999999999998</v>
      </c>
      <c r="C518" s="10">
        <f>C174</f>
        <v>1172.3</v>
      </c>
      <c r="D518" s="10"/>
      <c r="E518" s="10">
        <f>E174</f>
        <v>1172.4000000000001</v>
      </c>
    </row>
    <row r="519" spans="1:5">
      <c r="A519" s="11" t="s">
        <v>3</v>
      </c>
      <c r="B519" s="10">
        <f>B46+B209</f>
        <v>18.100000000000001</v>
      </c>
      <c r="C519" s="10">
        <f>C46+C209</f>
        <v>3.1</v>
      </c>
      <c r="D519" s="10"/>
      <c r="E519" s="10">
        <f>E46+E209</f>
        <v>15</v>
      </c>
    </row>
    <row r="520" spans="1:5" ht="18" customHeight="1">
      <c r="A520" s="9" t="s">
        <v>2</v>
      </c>
      <c r="B520" s="8">
        <f>B39+B32</f>
        <v>544.29999999999995</v>
      </c>
      <c r="C520" s="8">
        <f>C39+C32</f>
        <v>34.4</v>
      </c>
      <c r="D520" s="8"/>
      <c r="E520" s="8">
        <f>E39+E32</f>
        <v>509.9</v>
      </c>
    </row>
    <row r="521" spans="1:5" ht="30.75" customHeight="1">
      <c r="A521" s="7" t="s">
        <v>1</v>
      </c>
      <c r="B521" s="5">
        <v>67854.8</v>
      </c>
      <c r="C521" s="5">
        <v>64664.5</v>
      </c>
      <c r="D521" s="6" t="s">
        <v>0</v>
      </c>
      <c r="E521" s="5">
        <v>3190.3</v>
      </c>
    </row>
    <row r="522" spans="1:5">
      <c r="A522" s="3"/>
      <c r="B522" s="3"/>
      <c r="C522" s="3"/>
      <c r="D522" s="4"/>
      <c r="E522" s="3"/>
    </row>
    <row r="523" spans="1:5">
      <c r="A523" s="3"/>
      <c r="B523" s="3"/>
      <c r="C523" s="3"/>
      <c r="D523" s="4"/>
      <c r="E523" s="3"/>
    </row>
    <row r="524" spans="1:5">
      <c r="A524" s="3"/>
      <c r="B524" s="3"/>
      <c r="C524" s="3"/>
      <c r="D524" s="4"/>
      <c r="E524" s="3"/>
    </row>
    <row r="525" spans="1:5">
      <c r="A525" s="3"/>
      <c r="B525" s="3"/>
      <c r="C525" s="3"/>
      <c r="D525" s="4"/>
      <c r="E525" s="3"/>
    </row>
    <row r="526" spans="1:5">
      <c r="A526" s="3"/>
      <c r="B526" s="3"/>
      <c r="C526" s="3"/>
      <c r="D526" s="4"/>
      <c r="E526" s="3"/>
    </row>
    <row r="527" spans="1:5">
      <c r="A527" s="3"/>
      <c r="B527" s="3"/>
      <c r="C527" s="3"/>
      <c r="D527" s="4"/>
      <c r="E527" s="3"/>
    </row>
    <row r="528" spans="1:5">
      <c r="A528" s="3"/>
      <c r="B528" s="3"/>
      <c r="C528" s="3"/>
      <c r="D528" s="4"/>
      <c r="E528" s="3"/>
    </row>
    <row r="529" spans="1:5">
      <c r="A529" s="3"/>
      <c r="B529" s="3"/>
      <c r="C529" s="3"/>
      <c r="D529" s="4"/>
      <c r="E529" s="3"/>
    </row>
    <row r="530" spans="1:5">
      <c r="A530" s="3"/>
      <c r="B530" s="3"/>
      <c r="C530" s="3"/>
      <c r="D530" s="4"/>
      <c r="E530" s="3"/>
    </row>
  </sheetData>
  <mergeCells count="21">
    <mergeCell ref="A33:E33"/>
    <mergeCell ref="A40:E40"/>
    <mergeCell ref="A175:E175"/>
    <mergeCell ref="A47:E47"/>
    <mergeCell ref="A146:E146"/>
    <mergeCell ref="A500:E500"/>
    <mergeCell ref="A2:E2"/>
    <mergeCell ref="A24:E24"/>
    <mergeCell ref="A4:A6"/>
    <mergeCell ref="B4:B6"/>
    <mergeCell ref="C4:E4"/>
    <mergeCell ref="C5:D5"/>
    <mergeCell ref="A7:E7"/>
    <mergeCell ref="A469:E469"/>
    <mergeCell ref="A225:E225"/>
    <mergeCell ref="A168:E168"/>
    <mergeCell ref="A151:E151"/>
    <mergeCell ref="A158:E158"/>
    <mergeCell ref="A163:E163"/>
    <mergeCell ref="A210:E210"/>
    <mergeCell ref="A474:E474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</vt:lpstr>
    </vt:vector>
  </TitlesOfParts>
  <Company>PMS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</dc:creator>
  <cp:lastModifiedBy>Alvyda</cp:lastModifiedBy>
  <dcterms:created xsi:type="dcterms:W3CDTF">2016-02-25T13:23:22Z</dcterms:created>
  <dcterms:modified xsi:type="dcterms:W3CDTF">2016-02-25T13:23:34Z</dcterms:modified>
</cp:coreProperties>
</file>